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E302" i="9"/>
  <c r="B302" i="9" s="1"/>
  <c r="H301" i="9"/>
  <c r="G301" i="9"/>
  <c r="F301" i="9"/>
  <c r="H300" i="9"/>
  <c r="E300" i="9" s="1"/>
  <c r="B300" i="9" s="1"/>
  <c r="G300" i="9"/>
  <c r="F300" i="9"/>
  <c r="H299" i="9"/>
  <c r="E299" i="9" s="1"/>
  <c r="B299" i="9" s="1"/>
  <c r="G299" i="9"/>
  <c r="F299" i="9"/>
  <c r="H298" i="9"/>
  <c r="E298" i="9" s="1"/>
  <c r="B298" i="9" s="1"/>
  <c r="G298" i="9"/>
  <c r="F298" i="9"/>
  <c r="H297" i="9"/>
  <c r="E297" i="9" s="1"/>
  <c r="B297" i="9" s="1"/>
  <c r="G297" i="9"/>
  <c r="F297" i="9"/>
  <c r="H296" i="9"/>
  <c r="G296" i="9"/>
  <c r="F296" i="9"/>
  <c r="H295" i="9"/>
  <c r="E295" i="9" s="1"/>
  <c r="B295" i="9" s="1"/>
  <c r="G295" i="9"/>
  <c r="F295" i="9"/>
  <c r="H294" i="9"/>
  <c r="E294" i="9" s="1"/>
  <c r="B294" i="9" s="1"/>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c r="F276" i="9"/>
  <c r="L275" i="9"/>
  <c r="F275" i="9" s="1"/>
  <c r="H275" i="9"/>
  <c r="F274" i="9"/>
  <c r="I273" i="9"/>
  <c r="E273" i="9" s="1"/>
  <c r="B273" i="9" s="1"/>
  <c r="H273" i="9"/>
  <c r="F273" i="9"/>
  <c r="E272" i="9"/>
  <c r="M271" i="9"/>
  <c r="L271" i="9"/>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G27" i="9"/>
  <c r="F27" i="9"/>
  <c r="H26" i="9"/>
  <c r="G26" i="9"/>
  <c r="F26" i="9"/>
  <c r="E26" i="9"/>
  <c r="B26" i="9"/>
  <c r="H25" i="9"/>
  <c r="G25" i="9"/>
  <c r="F25" i="9"/>
  <c r="E25" i="9"/>
  <c r="B25" i="9" s="1"/>
  <c r="H24" i="9"/>
  <c r="E24" i="9" s="1"/>
  <c r="B24" i="9" s="1"/>
  <c r="G24" i="9"/>
  <c r="F24" i="9"/>
  <c r="H23" i="9"/>
  <c r="E23" i="9" s="1"/>
  <c r="B23" i="9" s="1"/>
  <c r="G23" i="9"/>
  <c r="F23" i="9"/>
  <c r="H22" i="9"/>
  <c r="E22" i="9" s="1"/>
  <c r="B22" i="9" s="1"/>
  <c r="G22" i="9"/>
  <c r="F22" i="9"/>
  <c r="F21" i="9"/>
  <c r="F4" i="9"/>
  <c r="O3" i="9"/>
  <c r="G275" i="9" s="1"/>
  <c r="I3" i="9"/>
  <c r="H3" i="9"/>
  <c r="G3" i="9"/>
  <c r="D101" i="8"/>
  <c r="D95" i="8"/>
  <c r="C1570" i="1" s="1"/>
  <c r="G1570" i="1" s="1"/>
  <c r="D90" i="8"/>
  <c r="D85" i="8"/>
  <c r="D80" i="8"/>
  <c r="D75" i="8"/>
  <c r="D70" i="8"/>
  <c r="D65" i="8"/>
  <c r="D60" i="8"/>
  <c r="D55" i="8"/>
  <c r="D50" i="8"/>
  <c r="D44" i="8"/>
  <c r="D36" i="8"/>
  <c r="D26" i="8"/>
  <c r="D24" i="8" s="1"/>
  <c r="C1499" i="1" s="1"/>
  <c r="H1499" i="1" s="1"/>
  <c r="D18" i="8"/>
  <c r="D8" i="8"/>
  <c r="D6" i="8"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F421" i="4" s="1"/>
  <c r="E418" i="4"/>
  <c r="D418" i="4"/>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c r="F263" i="4" s="1"/>
  <c r="F262" i="4"/>
  <c r="F261" i="4"/>
  <c r="F260" i="4"/>
  <c r="E259" i="4"/>
  <c r="D259" i="4"/>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C1576" i="1"/>
  <c r="G1576" i="1" s="1"/>
  <c r="G1575" i="1"/>
  <c r="C1575" i="1"/>
  <c r="H1575" i="1" s="1"/>
  <c r="C1574" i="1"/>
  <c r="G1574" i="1" s="1"/>
  <c r="G1573" i="1"/>
  <c r="C1573" i="1"/>
  <c r="H1573" i="1" s="1"/>
  <c r="C1572" i="1"/>
  <c r="G1572" i="1" s="1"/>
  <c r="G1571" i="1"/>
  <c r="C1571" i="1"/>
  <c r="H1571" i="1" s="1"/>
  <c r="G1569" i="1"/>
  <c r="C1569" i="1"/>
  <c r="H1569" i="1" s="1"/>
  <c r="C1568" i="1"/>
  <c r="G1568" i="1" s="1"/>
  <c r="G1567" i="1"/>
  <c r="C1567" i="1"/>
  <c r="H1567" i="1" s="1"/>
  <c r="C1566" i="1"/>
  <c r="G1566" i="1" s="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C1539" i="1"/>
  <c r="H1539" i="1" s="1"/>
  <c r="C1538" i="1"/>
  <c r="G1538" i="1" s="1"/>
  <c r="G1537" i="1"/>
  <c r="C1537" i="1"/>
  <c r="H1537" i="1" s="1"/>
  <c r="C1536" i="1"/>
  <c r="G1536" i="1" s="1"/>
  <c r="C1535" i="1"/>
  <c r="H1535" i="1" s="1"/>
  <c r="C1534" i="1"/>
  <c r="G1534" i="1" s="1"/>
  <c r="C1533" i="1"/>
  <c r="H1533" i="1" s="1"/>
  <c r="C1532" i="1"/>
  <c r="G1532" i="1" s="1"/>
  <c r="C1531" i="1"/>
  <c r="H1531" i="1" s="1"/>
  <c r="C1530" i="1"/>
  <c r="G1530" i="1" s="1"/>
  <c r="C1529" i="1"/>
  <c r="H1529" i="1" s="1"/>
  <c r="C1528" i="1"/>
  <c r="G1528" i="1" s="1"/>
  <c r="G1527" i="1"/>
  <c r="C1527" i="1"/>
  <c r="H1527" i="1" s="1"/>
  <c r="C1526" i="1"/>
  <c r="G1526" i="1" s="1"/>
  <c r="C1525" i="1"/>
  <c r="H1525" i="1" s="1"/>
  <c r="G1523" i="1"/>
  <c r="C1523" i="1"/>
  <c r="H1523" i="1" s="1"/>
  <c r="C1522" i="1"/>
  <c r="G1522" i="1" s="1"/>
  <c r="G1521" i="1"/>
  <c r="C1521" i="1"/>
  <c r="H1521" i="1" s="1"/>
  <c r="C1520" i="1"/>
  <c r="G1520" i="1" s="1"/>
  <c r="G1519" i="1"/>
  <c r="C1519" i="1"/>
  <c r="H1519" i="1" s="1"/>
  <c r="C1516" i="1"/>
  <c r="G1516" i="1" s="1"/>
  <c r="G1515" i="1"/>
  <c r="C1515" i="1"/>
  <c r="H1515" i="1" s="1"/>
  <c r="C1514" i="1"/>
  <c r="G1514" i="1" s="1"/>
  <c r="G1513" i="1"/>
  <c r="C1513" i="1"/>
  <c r="H1513" i="1" s="1"/>
  <c r="C1512" i="1"/>
  <c r="G1512" i="1" s="1"/>
  <c r="C1511" i="1"/>
  <c r="H1511"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D1422" i="1"/>
  <c r="C1422" i="1"/>
  <c r="D1421" i="1"/>
  <c r="H1421" i="1" s="1"/>
  <c r="C1421" i="1"/>
  <c r="G1421" i="1" s="1"/>
  <c r="D1420" i="1"/>
  <c r="C1420" i="1"/>
  <c r="D1419" i="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C1411" i="1"/>
  <c r="D1410" i="1"/>
  <c r="H1410" i="1" s="1"/>
  <c r="C1410" i="1"/>
  <c r="G1410" i="1" s="1"/>
  <c r="D1409" i="1"/>
  <c r="C1409" i="1"/>
  <c r="D1408" i="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C1279" i="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C1265" i="1"/>
  <c r="D1264" i="1"/>
  <c r="H1264" i="1" s="1"/>
  <c r="C1264" i="1"/>
  <c r="D1263" i="1"/>
  <c r="C1263" i="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C1244" i="1"/>
  <c r="D1243" i="1"/>
  <c r="H1243" i="1" s="1"/>
  <c r="C1243" i="1"/>
  <c r="G1243" i="1" s="1"/>
  <c r="D1242" i="1"/>
  <c r="H1242" i="1" s="1"/>
  <c r="C1242" i="1"/>
  <c r="G1242" i="1" s="1"/>
  <c r="D1241" i="1"/>
  <c r="H1241" i="1" s="1"/>
  <c r="C1241" i="1"/>
  <c r="D1240" i="1"/>
  <c r="C1240" i="1"/>
  <c r="D1239" i="1"/>
  <c r="H1239" i="1" s="1"/>
  <c r="C1239" i="1"/>
  <c r="G1239" i="1" s="1"/>
  <c r="D1238" i="1"/>
  <c r="H1238" i="1" s="1"/>
  <c r="C1238" i="1"/>
  <c r="G1238" i="1" s="1"/>
  <c r="D1237" i="1"/>
  <c r="H1237" i="1" s="1"/>
  <c r="C1237" i="1"/>
  <c r="G1237" i="1" s="1"/>
  <c r="D1236" i="1"/>
  <c r="H1236" i="1" s="1"/>
  <c r="C1236" i="1"/>
  <c r="G1236" i="1" s="1"/>
  <c r="D1235" i="1"/>
  <c r="D1234" i="1"/>
  <c r="H1234" i="1" s="1"/>
  <c r="C1234" i="1"/>
  <c r="G1234" i="1" s="1"/>
  <c r="D1233" i="1"/>
  <c r="H1233" i="1" s="1"/>
  <c r="C1233" i="1"/>
  <c r="G1233" i="1" s="1"/>
  <c r="D1232" i="1"/>
  <c r="C1232" i="1"/>
  <c r="D1231" i="1"/>
  <c r="H1231" i="1" s="1"/>
  <c r="C1231" i="1"/>
  <c r="G1231" i="1" s="1"/>
  <c r="D1230" i="1"/>
  <c r="H1230" i="1" s="1"/>
  <c r="C1230" i="1"/>
  <c r="G1230" i="1" s="1"/>
  <c r="D1229" i="1"/>
  <c r="C1229" i="1"/>
  <c r="D1228" i="1"/>
  <c r="C1228" i="1"/>
  <c r="D1227" i="1"/>
  <c r="C1227" i="1"/>
  <c r="D1226" i="1"/>
  <c r="H1226" i="1" s="1"/>
  <c r="C1226" i="1"/>
  <c r="G1226" i="1" s="1"/>
  <c r="D1225" i="1"/>
  <c r="C1225" i="1"/>
  <c r="D1224" i="1"/>
  <c r="C1224" i="1"/>
  <c r="D1223" i="1"/>
  <c r="C1223" i="1"/>
  <c r="D1221" i="1"/>
  <c r="H1221" i="1" s="1"/>
  <c r="C1221" i="1"/>
  <c r="G1221" i="1" s="1"/>
  <c r="D1220" i="1"/>
  <c r="H1220" i="1" s="1"/>
  <c r="C1220" i="1"/>
  <c r="G1220" i="1" s="1"/>
  <c r="D1219" i="1"/>
  <c r="H1219" i="1" s="1"/>
  <c r="C1219" i="1"/>
  <c r="G1219" i="1" s="1"/>
  <c r="D1218" i="1"/>
  <c r="C1218" i="1"/>
  <c r="D1217" i="1"/>
  <c r="C1217" i="1"/>
  <c r="D1216" i="1"/>
  <c r="C1216" i="1"/>
  <c r="D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C1166" i="1"/>
  <c r="D1165" i="1"/>
  <c r="H1165" i="1" s="1"/>
  <c r="C1165" i="1"/>
  <c r="G1165" i="1" s="1"/>
  <c r="D1164" i="1"/>
  <c r="H1164" i="1" s="1"/>
  <c r="C1164" i="1"/>
  <c r="G1164" i="1" s="1"/>
  <c r="D1163" i="1"/>
  <c r="C1163" i="1"/>
  <c r="G1163" i="1" s="1"/>
  <c r="D1162" i="1"/>
  <c r="H1162" i="1" s="1"/>
  <c r="C1162" i="1"/>
  <c r="G1162" i="1" s="1"/>
  <c r="D1161" i="1"/>
  <c r="H1161" i="1" s="1"/>
  <c r="C1161" i="1"/>
  <c r="G1161" i="1" s="1"/>
  <c r="D1160" i="1"/>
  <c r="C1160" i="1"/>
  <c r="D1159" i="1"/>
  <c r="H1159" i="1" s="1"/>
  <c r="C1159" i="1"/>
  <c r="D1158" i="1"/>
  <c r="H1158" i="1" s="1"/>
  <c r="C1158" i="1"/>
  <c r="G1158" i="1" s="1"/>
  <c r="D1157" i="1"/>
  <c r="C1157" i="1"/>
  <c r="D1156" i="1"/>
  <c r="C1156" i="1"/>
  <c r="D1155" i="1"/>
  <c r="C1155" i="1"/>
  <c r="D1154" i="1"/>
  <c r="D1151" i="1"/>
  <c r="C1151" i="1"/>
  <c r="D1150" i="1"/>
  <c r="H1150" i="1" s="1"/>
  <c r="C1150" i="1"/>
  <c r="G1150" i="1" s="1"/>
  <c r="D1149" i="1"/>
  <c r="H1149" i="1" s="1"/>
  <c r="C1149" i="1"/>
  <c r="G1149" i="1" s="1"/>
  <c r="D1148" i="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C1138" i="1"/>
  <c r="D1137" i="1"/>
  <c r="H1137" i="1" s="1"/>
  <c r="C1137" i="1"/>
  <c r="G1137" i="1" s="1"/>
  <c r="D1136" i="1"/>
  <c r="H1136" i="1" s="1"/>
  <c r="C1136" i="1"/>
  <c r="G1136" i="1" s="1"/>
  <c r="D1135" i="1"/>
  <c r="H1135" i="1" s="1"/>
  <c r="C1135" i="1"/>
  <c r="G1135" i="1" s="1"/>
  <c r="D1134" i="1"/>
  <c r="H1134" i="1" s="1"/>
  <c r="C1134" i="1"/>
  <c r="G1134" i="1" s="1"/>
  <c r="D1133" i="1"/>
  <c r="C1133" i="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C1064" i="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D1055" i="1"/>
  <c r="H1055" i="1" s="1"/>
  <c r="C1055" i="1"/>
  <c r="G1055" i="1" s="1"/>
  <c r="D1054" i="1"/>
  <c r="H1054" i="1" s="1"/>
  <c r="C1054" i="1"/>
  <c r="G1054" i="1" s="1"/>
  <c r="D1053" i="1"/>
  <c r="H1053" i="1" s="1"/>
  <c r="C1053" i="1"/>
  <c r="G1053" i="1" s="1"/>
  <c r="D1052" i="1"/>
  <c r="C1052" i="1"/>
  <c r="G1052" i="1" s="1"/>
  <c r="D1051" i="1"/>
  <c r="H1051" i="1" s="1"/>
  <c r="C1051" i="1"/>
  <c r="G1051" i="1" s="1"/>
  <c r="D1050" i="1"/>
  <c r="C1050" i="1"/>
  <c r="D1049" i="1"/>
  <c r="H1049" i="1" s="1"/>
  <c r="C1049" i="1"/>
  <c r="G1049" i="1" s="1"/>
  <c r="D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C1033" i="1"/>
  <c r="G1033" i="1" s="1"/>
  <c r="D1032" i="1"/>
  <c r="C1032" i="1"/>
  <c r="H1031" i="1"/>
  <c r="D1031" i="1"/>
  <c r="C1031" i="1"/>
  <c r="G1031" i="1" s="1"/>
  <c r="D1030" i="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C1014" i="1"/>
  <c r="D1013" i="1"/>
  <c r="C1013" i="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C1006" i="1"/>
  <c r="D1005" i="1"/>
  <c r="H1005" i="1" s="1"/>
  <c r="C1005" i="1"/>
  <c r="D1004" i="1"/>
  <c r="C1004" i="1"/>
  <c r="D1003" i="1"/>
  <c r="C1003" i="1"/>
  <c r="D1002" i="1"/>
  <c r="C1002" i="1"/>
  <c r="H1001" i="1"/>
  <c r="D1001" i="1"/>
  <c r="C1001" i="1"/>
  <c r="G1001" i="1" s="1"/>
  <c r="D1000" i="1"/>
  <c r="C1000" i="1"/>
  <c r="D999" i="1"/>
  <c r="C999" i="1"/>
  <c r="D998" i="1"/>
  <c r="C998" i="1"/>
  <c r="D997" i="1"/>
  <c r="C997" i="1"/>
  <c r="D996" i="1"/>
  <c r="C996" i="1"/>
  <c r="D995" i="1"/>
  <c r="C995" i="1"/>
  <c r="D994" i="1"/>
  <c r="H994" i="1" s="1"/>
  <c r="C994" i="1"/>
  <c r="D993" i="1"/>
  <c r="C993" i="1"/>
  <c r="D992" i="1"/>
  <c r="C992" i="1"/>
  <c r="D991" i="1"/>
  <c r="C991" i="1"/>
  <c r="D989" i="1"/>
  <c r="H989" i="1" s="1"/>
  <c r="C989" i="1"/>
  <c r="D988" i="1"/>
  <c r="H988" i="1" s="1"/>
  <c r="C988" i="1"/>
  <c r="D987" i="1"/>
  <c r="C987" i="1"/>
  <c r="D986" i="1"/>
  <c r="C986"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D714" i="1"/>
  <c r="C714" i="1"/>
  <c r="G714" i="1" s="1"/>
  <c r="D713" i="1"/>
  <c r="C713" i="1"/>
  <c r="D712" i="1"/>
  <c r="C712" i="1"/>
  <c r="G712" i="1" s="1"/>
  <c r="D711" i="1"/>
  <c r="C711" i="1"/>
  <c r="D710" i="1"/>
  <c r="C710" i="1"/>
  <c r="G710" i="1" s="1"/>
  <c r="D709" i="1"/>
  <c r="C709" i="1"/>
  <c r="G709" i="1" s="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D646" i="1"/>
  <c r="C646" i="1"/>
  <c r="G646" i="1" s="1"/>
  <c r="D645" i="1"/>
  <c r="C645" i="1"/>
  <c r="D644" i="1"/>
  <c r="C644" i="1"/>
  <c r="D643" i="1"/>
  <c r="C643" i="1"/>
  <c r="D642" i="1"/>
  <c r="C642" i="1"/>
  <c r="D641" i="1"/>
  <c r="C641" i="1"/>
  <c r="C638" i="1"/>
  <c r="D637" i="1"/>
  <c r="C637" i="1"/>
  <c r="D632" i="1"/>
  <c r="C632" i="1"/>
  <c r="D631" i="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C413" i="1"/>
  <c r="D412" i="1"/>
  <c r="C412" i="1"/>
  <c r="D411"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D366" i="1"/>
  <c r="C366" i="1"/>
  <c r="D365" i="1"/>
  <c r="C365" i="1"/>
  <c r="D364" i="1"/>
  <c r="C364" i="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D290" i="1"/>
  <c r="C290" i="1"/>
  <c r="D289" i="1"/>
  <c r="C289" i="1"/>
  <c r="D288" i="1"/>
  <c r="C288" i="1"/>
  <c r="D284" i="1"/>
  <c r="C284" i="1"/>
  <c r="D283" i="1"/>
  <c r="C283" i="1"/>
  <c r="D282" i="1"/>
  <c r="C282" i="1"/>
  <c r="H282" i="1" s="1"/>
  <c r="D281" i="1"/>
  <c r="C281" i="1"/>
  <c r="G280" i="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G269" i="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D259" i="1"/>
  <c r="C259" i="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G241" i="1"/>
  <c r="D241" i="1"/>
  <c r="C241" i="1"/>
  <c r="H241" i="1" s="1"/>
  <c r="D240" i="1"/>
  <c r="C240" i="1"/>
  <c r="H240" i="1" s="1"/>
  <c r="D239" i="1"/>
  <c r="C239" i="1"/>
  <c r="H239" i="1" s="1"/>
  <c r="D238" i="1"/>
  <c r="C238" i="1"/>
  <c r="H238" i="1" s="1"/>
  <c r="D237" i="1"/>
  <c r="C237" i="1"/>
  <c r="H237" i="1" s="1"/>
  <c r="D236" i="1"/>
  <c r="C236" i="1"/>
  <c r="H236" i="1" s="1"/>
  <c r="G235" i="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D190" i="1"/>
  <c r="C190" i="1"/>
  <c r="H190" i="1" s="1"/>
  <c r="D189" i="1"/>
  <c r="C189" i="1"/>
  <c r="D188" i="1"/>
  <c r="C188" i="1"/>
  <c r="D187" i="1"/>
  <c r="G187" i="1" s="1"/>
  <c r="C187" i="1"/>
  <c r="D186" i="1"/>
  <c r="C186" i="1"/>
  <c r="D185" i="1"/>
  <c r="C185" i="1"/>
  <c r="H185" i="1" s="1"/>
  <c r="D184" i="1"/>
  <c r="C184" i="1"/>
  <c r="H184" i="1" s="1"/>
  <c r="D183" i="1"/>
  <c r="C183" i="1"/>
  <c r="H183" i="1" s="1"/>
  <c r="D182" i="1"/>
  <c r="C182" i="1"/>
  <c r="D181" i="1"/>
  <c r="C181" i="1"/>
  <c r="D180" i="1"/>
  <c r="C180" i="1"/>
  <c r="D179" i="1"/>
  <c r="C179" i="1"/>
  <c r="H179" i="1" s="1"/>
  <c r="D178" i="1"/>
  <c r="C178" i="1"/>
  <c r="D177" i="1"/>
  <c r="C177" i="1"/>
  <c r="D176" i="1"/>
  <c r="C176" i="1"/>
  <c r="D175" i="1"/>
  <c r="C175" i="1"/>
  <c r="D174" i="1"/>
  <c r="C174" i="1"/>
  <c r="D173" i="1"/>
  <c r="C173" i="1"/>
  <c r="D172" i="1"/>
  <c r="C172" i="1"/>
  <c r="D171" i="1"/>
  <c r="C171" i="1"/>
  <c r="H171" i="1" s="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D149" i="1"/>
  <c r="C149" i="1"/>
  <c r="D146" i="1"/>
  <c r="C146" i="1"/>
  <c r="H146" i="1" s="1"/>
  <c r="D145" i="1"/>
  <c r="C145" i="1"/>
  <c r="H145" i="1" s="1"/>
  <c r="D144" i="1"/>
  <c r="C144" i="1"/>
  <c r="H144" i="1" s="1"/>
  <c r="D143" i="1"/>
  <c r="C143" i="1"/>
  <c r="H143" i="1" s="1"/>
  <c r="D142" i="1"/>
  <c r="C142" i="1"/>
  <c r="H142" i="1" s="1"/>
  <c r="G141" i="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G132" i="1" s="1"/>
  <c r="C132" i="1"/>
  <c r="D131" i="1"/>
  <c r="C131" i="1"/>
  <c r="D130" i="1"/>
  <c r="C130" i="1"/>
  <c r="D129" i="1"/>
  <c r="C129" i="1"/>
  <c r="D128" i="1"/>
  <c r="C128" i="1"/>
  <c r="H128" i="1" s="1"/>
  <c r="D127" i="1"/>
  <c r="C127" i="1"/>
  <c r="H127" i="1" s="1"/>
  <c r="G126" i="1"/>
  <c r="D126" i="1"/>
  <c r="C126" i="1"/>
  <c r="H126" i="1" s="1"/>
  <c r="D125" i="1"/>
  <c r="C125" i="1"/>
  <c r="H125" i="1" s="1"/>
  <c r="D124" i="1"/>
  <c r="C124" i="1"/>
  <c r="H124" i="1" s="1"/>
  <c r="D123" i="1"/>
  <c r="C123" i="1"/>
  <c r="D122" i="1"/>
  <c r="C122" i="1"/>
  <c r="H122" i="1" s="1"/>
  <c r="D121" i="1"/>
  <c r="C121" i="1"/>
  <c r="D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D101" i="1"/>
  <c r="C101" i="1"/>
  <c r="H101" i="1" s="1"/>
  <c r="D100" i="1"/>
  <c r="C100" i="1"/>
  <c r="H100" i="1" s="1"/>
  <c r="G99" i="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G60" i="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G49" i="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G37" i="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G26" i="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G16" i="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1159" i="1" l="1"/>
  <c r="G1157" i="1"/>
  <c r="E635" i="4"/>
  <c r="D629" i="1" s="1"/>
  <c r="E528" i="4"/>
  <c r="D522" i="1" s="1"/>
  <c r="F271" i="9"/>
  <c r="B271" i="9" s="1"/>
  <c r="G632" i="1"/>
  <c r="G631" i="1"/>
  <c r="H406" i="1"/>
  <c r="F418" i="4"/>
  <c r="H281" i="1"/>
  <c r="H283" i="1"/>
  <c r="H284" i="1"/>
  <c r="D1048" i="1"/>
  <c r="G1420" i="1"/>
  <c r="G647" i="1"/>
  <c r="H1225" i="1"/>
  <c r="H1050" i="1"/>
  <c r="H27" i="3"/>
  <c r="G1005" i="1"/>
  <c r="G988" i="1"/>
  <c r="F8" i="5"/>
  <c r="F215" i="9"/>
  <c r="G1565" i="1"/>
  <c r="E275" i="9"/>
  <c r="B275" i="9" s="1"/>
  <c r="G1422" i="1"/>
  <c r="H1422" i="1"/>
  <c r="H1420" i="1"/>
  <c r="H1419" i="1"/>
  <c r="G1408" i="1"/>
  <c r="G1409" i="1"/>
  <c r="G1411" i="1"/>
  <c r="E141" i="6"/>
  <c r="F115" i="6"/>
  <c r="H1408" i="1"/>
  <c r="H1409" i="1"/>
  <c r="H1411" i="1"/>
  <c r="H1337" i="1"/>
  <c r="H1343" i="1"/>
  <c r="E288" i="9"/>
  <c r="B288" i="9" s="1"/>
  <c r="G1535" i="1"/>
  <c r="G1539" i="1"/>
  <c r="G1533" i="1"/>
  <c r="D49" i="8"/>
  <c r="C1524" i="1" s="1"/>
  <c r="G1531" i="1"/>
  <c r="G1525" i="1"/>
  <c r="G1529" i="1"/>
  <c r="G1501" i="1"/>
  <c r="G1486" i="1"/>
  <c r="G1484" i="1"/>
  <c r="G1482" i="1"/>
  <c r="G1265" i="1"/>
  <c r="H1265" i="1"/>
  <c r="G1264" i="1"/>
  <c r="G1263" i="1"/>
  <c r="H1263" i="1"/>
  <c r="G1244" i="1"/>
  <c r="H1244" i="1"/>
  <c r="G1241" i="1"/>
  <c r="G1240" i="1"/>
  <c r="H1240" i="1"/>
  <c r="G1232" i="1"/>
  <c r="H1232" i="1"/>
  <c r="G1229" i="1"/>
  <c r="H1229" i="1"/>
  <c r="E283" i="9"/>
  <c r="B283" i="9" s="1"/>
  <c r="G1227" i="1"/>
  <c r="G1228" i="1"/>
  <c r="E245" i="5"/>
  <c r="D1222" i="1" s="1"/>
  <c r="F250" i="5"/>
  <c r="H1227" i="1"/>
  <c r="H1228" i="1"/>
  <c r="G1225" i="1"/>
  <c r="G1223" i="1"/>
  <c r="G1224" i="1"/>
  <c r="F246" i="5"/>
  <c r="H1223" i="1"/>
  <c r="H1224" i="1"/>
  <c r="D245" i="5"/>
  <c r="E282" i="9"/>
  <c r="B282" i="9" s="1"/>
  <c r="F239" i="5"/>
  <c r="G1218" i="1"/>
  <c r="H1218" i="1"/>
  <c r="G1216" i="1"/>
  <c r="G1217" i="1"/>
  <c r="H1216" i="1"/>
  <c r="H1217" i="1"/>
  <c r="G1166" i="1"/>
  <c r="E309" i="9"/>
  <c r="B309" i="9" s="1"/>
  <c r="H1166" i="1"/>
  <c r="H1163" i="1"/>
  <c r="G1160" i="1"/>
  <c r="H1157" i="1"/>
  <c r="H1160" i="1"/>
  <c r="G1156" i="1"/>
  <c r="H1156" i="1"/>
  <c r="G1155" i="1"/>
  <c r="H1155" i="1"/>
  <c r="G1148" i="1"/>
  <c r="G1151" i="1"/>
  <c r="H1148" i="1"/>
  <c r="H1151" i="1"/>
  <c r="G1138" i="1"/>
  <c r="H1138" i="1"/>
  <c r="G1133" i="1"/>
  <c r="E291" i="9"/>
  <c r="B291" i="9" s="1"/>
  <c r="H1127" i="1"/>
  <c r="H1133" i="1"/>
  <c r="G1064" i="1"/>
  <c r="H1064" i="1"/>
  <c r="E286" i="9"/>
  <c r="B286" i="9" s="1"/>
  <c r="H1052" i="1"/>
  <c r="G1050" i="1"/>
  <c r="F70" i="5"/>
  <c r="C1048" i="1"/>
  <c r="G1048" i="1" s="1"/>
  <c r="D69" i="5"/>
  <c r="H1033" i="1"/>
  <c r="H1030" i="1"/>
  <c r="H1032" i="1"/>
  <c r="G1013" i="1"/>
  <c r="H1013" i="1"/>
  <c r="H1014" i="1"/>
  <c r="H1006" i="1"/>
  <c r="H1004" i="1"/>
  <c r="G1003" i="1"/>
  <c r="H1003" i="1"/>
  <c r="H1002" i="1"/>
  <c r="H1000" i="1"/>
  <c r="G999" i="1"/>
  <c r="E7" i="5"/>
  <c r="D985" i="1" s="1"/>
  <c r="H999" i="1"/>
  <c r="G997" i="1"/>
  <c r="F19" i="5"/>
  <c r="H997" i="1"/>
  <c r="H998" i="1"/>
  <c r="H996" i="1"/>
  <c r="G995" i="1"/>
  <c r="H995" i="1"/>
  <c r="G993" i="1"/>
  <c r="F13" i="5"/>
  <c r="H993" i="1"/>
  <c r="G991" i="1"/>
  <c r="H991" i="1"/>
  <c r="H992" i="1"/>
  <c r="G986" i="1"/>
  <c r="H986" i="1"/>
  <c r="H987" i="1"/>
  <c r="E27" i="9"/>
  <c r="B27" i="9" s="1"/>
  <c r="E296" i="9"/>
  <c r="B296" i="9" s="1"/>
  <c r="G821" i="1"/>
  <c r="G715" i="1"/>
  <c r="G713" i="1"/>
  <c r="G711" i="1"/>
  <c r="G703" i="1"/>
  <c r="G669" i="1"/>
  <c r="G644" i="1"/>
  <c r="G643" i="1"/>
  <c r="F652" i="4"/>
  <c r="G642" i="1"/>
  <c r="G645" i="1"/>
  <c r="G641" i="1"/>
  <c r="H405" i="1"/>
  <c r="H404" i="1"/>
  <c r="G637" i="1"/>
  <c r="H378" i="1"/>
  <c r="H379" i="1"/>
  <c r="H367" i="1"/>
  <c r="H366" i="1"/>
  <c r="F369" i="4"/>
  <c r="H364" i="1"/>
  <c r="H365" i="1"/>
  <c r="H291" i="1"/>
  <c r="H413" i="1"/>
  <c r="H290" i="1"/>
  <c r="H289" i="1"/>
  <c r="H411" i="1"/>
  <c r="H412" i="1"/>
  <c r="E644" i="4"/>
  <c r="D638" i="1" s="1"/>
  <c r="G638" i="1" s="1"/>
  <c r="H288" i="1"/>
  <c r="F643" i="4"/>
  <c r="F264" i="4"/>
  <c r="H259" i="1"/>
  <c r="H260" i="1"/>
  <c r="H262" i="1"/>
  <c r="F259" i="4"/>
  <c r="H255" i="1"/>
  <c r="H257" i="1"/>
  <c r="H206" i="1"/>
  <c r="H207" i="1"/>
  <c r="H191" i="1"/>
  <c r="H189" i="1"/>
  <c r="H188" i="1"/>
  <c r="F188" i="4"/>
  <c r="H187" i="1"/>
  <c r="H186" i="1"/>
  <c r="F223" i="9"/>
  <c r="H182" i="1"/>
  <c r="F221" i="9"/>
  <c r="B221" i="9" s="1"/>
  <c r="H181" i="1"/>
  <c r="H180" i="1"/>
  <c r="F219" i="9"/>
  <c r="B219" i="9" s="1"/>
  <c r="H178" i="1"/>
  <c r="H177" i="1"/>
  <c r="H176" i="1"/>
  <c r="H175" i="1"/>
  <c r="E163" i="4"/>
  <c r="D159" i="1" s="1"/>
  <c r="G159" i="1" s="1"/>
  <c r="F177" i="4"/>
  <c r="H173" i="1"/>
  <c r="H174" i="1"/>
  <c r="H172" i="1"/>
  <c r="H170" i="1"/>
  <c r="H169" i="1"/>
  <c r="H168" i="1"/>
  <c r="F169" i="4"/>
  <c r="H167" i="1"/>
  <c r="H165" i="1"/>
  <c r="H166" i="1"/>
  <c r="H164" i="1"/>
  <c r="H163" i="1"/>
  <c r="H162" i="1"/>
  <c r="F164" i="4"/>
  <c r="H159" i="1"/>
  <c r="H160" i="1"/>
  <c r="H161" i="1"/>
  <c r="H155" i="1"/>
  <c r="H157" i="1"/>
  <c r="F159" i="4"/>
  <c r="H149" i="1"/>
  <c r="H150" i="1"/>
  <c r="H132" i="1"/>
  <c r="F134" i="4"/>
  <c r="H129" i="1"/>
  <c r="H130" i="1"/>
  <c r="H131" i="1"/>
  <c r="H121" i="1"/>
  <c r="H123" i="1"/>
  <c r="E6" i="4"/>
  <c r="D2" i="1" s="1"/>
  <c r="F125" i="4"/>
  <c r="H108" i="1"/>
  <c r="H113" i="1"/>
  <c r="F217" i="9"/>
  <c r="B217" i="9" s="1"/>
  <c r="H76" i="1"/>
  <c r="H73" i="1"/>
  <c r="H74" i="1"/>
  <c r="F68" i="4"/>
  <c r="E32" i="9"/>
  <c r="B32" i="9" s="1"/>
  <c r="B215" i="9"/>
  <c r="E287" i="9"/>
  <c r="B287" i="9" s="1"/>
  <c r="E293" i="9"/>
  <c r="B293" i="9" s="1"/>
  <c r="E301" i="9"/>
  <c r="B301" i="9" s="1"/>
  <c r="G5" i="1"/>
  <c r="G14" i="1"/>
  <c r="G15" i="1"/>
  <c r="G20" i="1"/>
  <c r="G24" i="1"/>
  <c r="G27" i="1"/>
  <c r="G32" i="1"/>
  <c r="G33" i="1"/>
  <c r="G34" i="1"/>
  <c r="G36" i="1"/>
  <c r="G41" i="1"/>
  <c r="G50" i="1"/>
  <c r="G52" i="1"/>
  <c r="G53" i="1"/>
  <c r="G54" i="1"/>
  <c r="G55" i="1"/>
  <c r="G61" i="1"/>
  <c r="G66" i="1"/>
  <c r="G67" i="1"/>
  <c r="G69" i="1"/>
  <c r="G72" i="1"/>
  <c r="G73" i="1"/>
  <c r="G74" i="1"/>
  <c r="G80" i="1"/>
  <c r="G83" i="1"/>
  <c r="G88" i="1"/>
  <c r="G95" i="1"/>
  <c r="G98" i="1"/>
  <c r="G101" i="1"/>
  <c r="G107" i="1"/>
  <c r="G121" i="1"/>
  <c r="G127" i="1"/>
  <c r="G131" i="1"/>
  <c r="G139" i="1"/>
  <c r="G142" i="1"/>
  <c r="G149" i="1"/>
  <c r="G150" i="1"/>
  <c r="G154" i="1"/>
  <c r="G155" i="1"/>
  <c r="G163" i="1"/>
  <c r="G164" i="1"/>
  <c r="G165" i="1"/>
  <c r="G172" i="1"/>
  <c r="G173" i="1"/>
  <c r="G177" i="1"/>
  <c r="G178" i="1"/>
  <c r="G181" i="1"/>
  <c r="G182" i="1"/>
  <c r="G183" i="1"/>
  <c r="G188" i="1"/>
  <c r="G197" i="1"/>
  <c r="G198" i="1"/>
  <c r="G202" i="1"/>
  <c r="G203" i="1"/>
  <c r="G207" i="1"/>
  <c r="G208" i="1"/>
  <c r="G215" i="1"/>
  <c r="G216" i="1"/>
  <c r="G217" i="1"/>
  <c r="G221" i="1"/>
  <c r="G222" i="1"/>
  <c r="G223" i="1"/>
  <c r="G230" i="1"/>
  <c r="G231" i="1"/>
  <c r="G236" i="1"/>
  <c r="G240" i="1"/>
  <c r="G244" i="1"/>
  <c r="G247" i="1"/>
  <c r="G252" i="1"/>
  <c r="G253" i="1"/>
  <c r="G257" i="1"/>
  <c r="G258" i="1"/>
  <c r="G263" i="1"/>
  <c r="G264" i="1"/>
  <c r="G265" i="1"/>
  <c r="G266" i="1"/>
  <c r="G268" i="1"/>
  <c r="G270" i="1"/>
  <c r="G271" i="1"/>
  <c r="G272" i="1"/>
  <c r="G273" i="1"/>
  <c r="G274" i="1"/>
  <c r="G275" i="1"/>
  <c r="G276" i="1"/>
  <c r="G277" i="1"/>
  <c r="G278" i="1"/>
  <c r="G279"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5" i="1"/>
  <c r="G367" i="1"/>
  <c r="G369" i="1"/>
  <c r="G371" i="1"/>
  <c r="G373" i="1"/>
  <c r="G375" i="1"/>
  <c r="G377" i="1"/>
  <c r="G379" i="1"/>
  <c r="G381" i="1"/>
  <c r="G383" i="1"/>
  <c r="G385" i="1"/>
  <c r="G387" i="1"/>
  <c r="G389" i="1"/>
  <c r="G391" i="1"/>
  <c r="G393" i="1"/>
  <c r="G395" i="1"/>
  <c r="G397" i="1"/>
  <c r="G399" i="1"/>
  <c r="G401" i="1"/>
  <c r="G405" i="1"/>
  <c r="G411"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H533" i="1"/>
  <c r="G3" i="1"/>
  <c r="G4" i="1"/>
  <c r="G6" i="1"/>
  <c r="G7" i="1"/>
  <c r="G8" i="1"/>
  <c r="G9" i="1"/>
  <c r="G10" i="1"/>
  <c r="G11" i="1"/>
  <c r="G12" i="1"/>
  <c r="G13" i="1"/>
  <c r="G17" i="1"/>
  <c r="G18" i="1"/>
  <c r="G19" i="1"/>
  <c r="G21" i="1"/>
  <c r="G22" i="1"/>
  <c r="G23" i="1"/>
  <c r="G25" i="1"/>
  <c r="G28" i="1"/>
  <c r="G29" i="1"/>
  <c r="G30" i="1"/>
  <c r="G31" i="1"/>
  <c r="G35" i="1"/>
  <c r="G38" i="1"/>
  <c r="G39" i="1"/>
  <c r="G42" i="1"/>
  <c r="G43" i="1"/>
  <c r="G44" i="1"/>
  <c r="G45" i="1"/>
  <c r="G47" i="1"/>
  <c r="G48" i="1"/>
  <c r="G51" i="1"/>
  <c r="G56" i="1"/>
  <c r="G57" i="1"/>
  <c r="G58" i="1"/>
  <c r="G59" i="1"/>
  <c r="G62" i="1"/>
  <c r="G63" i="1"/>
  <c r="G64" i="1"/>
  <c r="G65" i="1"/>
  <c r="G68" i="1"/>
  <c r="G70" i="1"/>
  <c r="G71" i="1"/>
  <c r="G75" i="1"/>
  <c r="G76" i="1"/>
  <c r="G77" i="1"/>
  <c r="G79" i="1"/>
  <c r="G81" i="1"/>
  <c r="G82" i="1"/>
  <c r="G84" i="1"/>
  <c r="G85" i="1"/>
  <c r="G86" i="1"/>
  <c r="G87" i="1"/>
  <c r="G89" i="1"/>
  <c r="G90" i="1"/>
  <c r="G91" i="1"/>
  <c r="G92" i="1"/>
  <c r="G93" i="1"/>
  <c r="G94" i="1"/>
  <c r="G96" i="1"/>
  <c r="G97" i="1"/>
  <c r="G100" i="1"/>
  <c r="G103" i="1"/>
  <c r="G104" i="1"/>
  <c r="G105" i="1"/>
  <c r="G106" i="1"/>
  <c r="G108" i="1"/>
  <c r="G109" i="1"/>
  <c r="G110" i="1"/>
  <c r="G111" i="1"/>
  <c r="G112" i="1"/>
  <c r="G113" i="1"/>
  <c r="G114" i="1"/>
  <c r="G115" i="1"/>
  <c r="G116" i="1"/>
  <c r="G117" i="1"/>
  <c r="G118" i="1"/>
  <c r="G119" i="1"/>
  <c r="G122" i="1"/>
  <c r="G123" i="1"/>
  <c r="G124" i="1"/>
  <c r="G125" i="1"/>
  <c r="G128" i="1"/>
  <c r="G129" i="1"/>
  <c r="G130" i="1"/>
  <c r="G133" i="1"/>
  <c r="G134" i="1"/>
  <c r="G135" i="1"/>
  <c r="G136" i="1"/>
  <c r="G137" i="1"/>
  <c r="G138" i="1"/>
  <c r="G140" i="1"/>
  <c r="G143" i="1"/>
  <c r="G144" i="1"/>
  <c r="G145" i="1"/>
  <c r="G146" i="1"/>
  <c r="G151" i="1"/>
  <c r="G152" i="1"/>
  <c r="G153" i="1"/>
  <c r="G156" i="1"/>
  <c r="G157" i="1"/>
  <c r="G158" i="1"/>
  <c r="G160" i="1"/>
  <c r="G161" i="1"/>
  <c r="G162" i="1"/>
  <c r="G166" i="1"/>
  <c r="G167" i="1"/>
  <c r="G168" i="1"/>
  <c r="G169" i="1"/>
  <c r="G170" i="1"/>
  <c r="G171" i="1"/>
  <c r="G174" i="1"/>
  <c r="G175" i="1"/>
  <c r="G176" i="1"/>
  <c r="G179" i="1"/>
  <c r="G180" i="1"/>
  <c r="G184" i="1"/>
  <c r="G185" i="1"/>
  <c r="G186" i="1"/>
  <c r="G189" i="1"/>
  <c r="G190" i="1"/>
  <c r="G191" i="1"/>
  <c r="G193" i="1"/>
  <c r="G194" i="1"/>
  <c r="G195" i="1"/>
  <c r="G196" i="1"/>
  <c r="G199" i="1"/>
  <c r="G200" i="1"/>
  <c r="G201" i="1"/>
  <c r="G204" i="1"/>
  <c r="G205" i="1"/>
  <c r="G206" i="1"/>
  <c r="G209" i="1"/>
  <c r="G210" i="1"/>
  <c r="G211" i="1"/>
  <c r="G212" i="1"/>
  <c r="G213" i="1"/>
  <c r="G214" i="1"/>
  <c r="G218" i="1"/>
  <c r="G219" i="1"/>
  <c r="G224" i="1"/>
  <c r="G225" i="1"/>
  <c r="G226" i="1"/>
  <c r="G227" i="1"/>
  <c r="G228" i="1"/>
  <c r="G229" i="1"/>
  <c r="G232" i="1"/>
  <c r="G233" i="1"/>
  <c r="G234" i="1"/>
  <c r="G237" i="1"/>
  <c r="G238" i="1"/>
  <c r="G239" i="1"/>
  <c r="G242" i="1"/>
  <c r="G243" i="1"/>
  <c r="G245" i="1"/>
  <c r="G246" i="1"/>
  <c r="G249" i="1"/>
  <c r="G250" i="1"/>
  <c r="G251" i="1"/>
  <c r="G254" i="1"/>
  <c r="G255" i="1"/>
  <c r="G256" i="1"/>
  <c r="G259" i="1"/>
  <c r="G260" i="1"/>
  <c r="G261" i="1"/>
  <c r="G262" i="1"/>
  <c r="G267"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G965" i="1"/>
  <c r="G967" i="1"/>
  <c r="G969" i="1"/>
  <c r="G971" i="1"/>
  <c r="G973" i="1"/>
  <c r="G975" i="1"/>
  <c r="G977" i="1"/>
  <c r="G979" i="1"/>
  <c r="G981" i="1"/>
  <c r="G983" i="1"/>
  <c r="G987" i="1"/>
  <c r="G989" i="1"/>
  <c r="G992" i="1"/>
  <c r="G994" i="1"/>
  <c r="G996" i="1"/>
  <c r="G998" i="1"/>
  <c r="G1000" i="1"/>
  <c r="G1002" i="1"/>
  <c r="G1004" i="1"/>
  <c r="G1006" i="1"/>
  <c r="G1008" i="1"/>
  <c r="G1010" i="1"/>
  <c r="G1012" i="1"/>
  <c r="G1014" i="1"/>
  <c r="G1016" i="1"/>
  <c r="G1018" i="1"/>
  <c r="G1020" i="1"/>
  <c r="G1022" i="1"/>
  <c r="G1024" i="1"/>
  <c r="G1026" i="1"/>
  <c r="G1028" i="1"/>
  <c r="G1030" i="1"/>
  <c r="G1032" i="1"/>
  <c r="H964" i="1"/>
  <c r="G1279" i="1"/>
  <c r="H1279" i="1"/>
  <c r="G1281" i="1"/>
  <c r="G1283" i="1"/>
  <c r="G1285" i="1"/>
  <c r="G1287" i="1"/>
  <c r="G1289" i="1"/>
  <c r="H1439" i="1"/>
  <c r="I1439" i="1" s="1"/>
  <c r="H1440" i="1"/>
  <c r="I1440" i="1" s="1"/>
  <c r="H1441" i="1"/>
  <c r="I1441" i="1" s="1"/>
  <c r="H1442" i="1"/>
  <c r="I1442" i="1" s="1"/>
  <c r="H1443" i="1"/>
  <c r="I1443" i="1" s="1"/>
  <c r="H1444" i="1"/>
  <c r="I1444" i="1" s="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G1481" i="1"/>
  <c r="G1483" i="1"/>
  <c r="G1485" i="1"/>
  <c r="G1487" i="1"/>
  <c r="H1488" i="1"/>
  <c r="G1489" i="1"/>
  <c r="H1490" i="1"/>
  <c r="G1491" i="1"/>
  <c r="H1492" i="1"/>
  <c r="G1493" i="1"/>
  <c r="H1494" i="1"/>
  <c r="G1495" i="1"/>
  <c r="H1496" i="1"/>
  <c r="G1497" i="1"/>
  <c r="H1498" i="1"/>
  <c r="G1499" i="1"/>
  <c r="H1500" i="1"/>
  <c r="H1502" i="1"/>
  <c r="G1503" i="1"/>
  <c r="H1504" i="1"/>
  <c r="G1505" i="1"/>
  <c r="H1506" i="1"/>
  <c r="G1507" i="1"/>
  <c r="H1508" i="1"/>
  <c r="G1509" i="1"/>
  <c r="H1510" i="1"/>
  <c r="G1511" i="1"/>
  <c r="H1512" i="1"/>
  <c r="H1514" i="1"/>
  <c r="H1516"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E636" i="4"/>
  <c r="D630" i="1" s="1"/>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G1480" i="1"/>
  <c r="I16" i="3"/>
  <c r="E151" i="4"/>
  <c r="E298" i="4"/>
  <c r="D44" i="4"/>
  <c r="D50" i="4"/>
  <c r="D82" i="4"/>
  <c r="D106" i="4"/>
  <c r="D124" i="4"/>
  <c r="D152" i="4"/>
  <c r="D196" i="4"/>
  <c r="D224" i="4"/>
  <c r="D252" i="4"/>
  <c r="D299" i="4"/>
  <c r="D311" i="4"/>
  <c r="D351" i="4"/>
  <c r="D363" i="4"/>
  <c r="F417" i="4"/>
  <c r="D472" i="4"/>
  <c r="D420" i="4" s="1"/>
  <c r="D484" i="4"/>
  <c r="D528" i="4"/>
  <c r="D580" i="4"/>
  <c r="D12" i="5"/>
  <c r="D78" i="5"/>
  <c r="E87" i="5"/>
  <c r="D1065" i="1" s="1"/>
  <c r="H1065" i="1" s="1"/>
  <c r="E290" i="9"/>
  <c r="B290" i="9" s="1"/>
  <c r="F88" i="5"/>
  <c r="D118" i="5"/>
  <c r="D134" i="5"/>
  <c r="D146" i="5"/>
  <c r="E176" i="5"/>
  <c r="H19" i="9" s="1"/>
  <c r="E19" i="9" s="1"/>
  <c r="B19" i="9" s="1"/>
  <c r="D177" i="5"/>
  <c r="F416" i="4"/>
  <c r="F603" i="4"/>
  <c r="F149" i="5"/>
  <c r="E310" i="9"/>
  <c r="B310" i="9" s="1"/>
  <c r="F190" i="5"/>
  <c r="E311" i="9"/>
  <c r="B311" i="9" s="1"/>
  <c r="F206" i="5"/>
  <c r="D42" i="8"/>
  <c r="D238" i="5"/>
  <c r="D258" i="5"/>
  <c r="D5" i="6"/>
  <c r="D35" i="6"/>
  <c r="D89" i="6"/>
  <c r="D129" i="6"/>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316" i="9"/>
  <c r="E315" i="9"/>
  <c r="I10" i="3" s="1"/>
  <c r="B223" i="9"/>
  <c r="B225" i="9"/>
  <c r="B227" i="9"/>
  <c r="B229" i="9"/>
  <c r="B231" i="9"/>
  <c r="B233" i="9"/>
  <c r="B235" i="9"/>
  <c r="B237" i="9"/>
  <c r="B239" i="9"/>
  <c r="B241" i="9"/>
  <c r="B243" i="9"/>
  <c r="B245" i="9"/>
  <c r="B247" i="9"/>
  <c r="B249" i="9"/>
  <c r="B251" i="9"/>
  <c r="B253" i="9"/>
  <c r="B255" i="9"/>
  <c r="B257" i="9"/>
  <c r="B259" i="9"/>
  <c r="B261" i="9"/>
  <c r="B263" i="9"/>
  <c r="B265" i="9"/>
  <c r="B267" i="9"/>
  <c r="B269" i="9"/>
  <c r="E237" i="5" l="1"/>
  <c r="D1214" i="1" s="1"/>
  <c r="D43" i="8"/>
  <c r="G313" i="9" s="1"/>
  <c r="E313" i="9" s="1"/>
  <c r="B313" i="9" s="1"/>
  <c r="I28" i="3"/>
  <c r="D1435" i="1"/>
  <c r="G1524" i="1"/>
  <c r="H1524" i="1"/>
  <c r="F245" i="5"/>
  <c r="C1222" i="1"/>
  <c r="D68" i="5"/>
  <c r="C1046" i="1" s="1"/>
  <c r="F69" i="5"/>
  <c r="C1047" i="1"/>
  <c r="H1048" i="1"/>
  <c r="I20" i="3"/>
  <c r="F163" i="4"/>
  <c r="H21" i="3"/>
  <c r="D635" i="4"/>
  <c r="F420" i="4"/>
  <c r="C414" i="1"/>
  <c r="E165" i="9"/>
  <c r="B165" i="9" s="1"/>
  <c r="F129" i="6"/>
  <c r="C1423" i="1"/>
  <c r="F35" i="6"/>
  <c r="H25" i="3"/>
  <c r="C1329" i="1"/>
  <c r="F258" i="5"/>
  <c r="C1235" i="1"/>
  <c r="I23" i="3"/>
  <c r="I22" i="3"/>
  <c r="D1153" i="1"/>
  <c r="F134" i="5"/>
  <c r="C1112" i="1"/>
  <c r="F580" i="4"/>
  <c r="C574" i="1"/>
  <c r="F484" i="4"/>
  <c r="C478" i="1"/>
  <c r="F363" i="4"/>
  <c r="C358" i="1"/>
  <c r="F311" i="4"/>
  <c r="C306" i="1"/>
  <c r="F252" i="4"/>
  <c r="C248" i="1"/>
  <c r="F196" i="4"/>
  <c r="C192" i="1"/>
  <c r="F124" i="4"/>
  <c r="C120" i="1"/>
  <c r="F82" i="4"/>
  <c r="C78" i="1"/>
  <c r="F44" i="4"/>
  <c r="C40" i="1"/>
  <c r="E407" i="4"/>
  <c r="D402" i="1" s="1"/>
  <c r="D293" i="1"/>
  <c r="E412" i="4"/>
  <c r="I1479" i="1"/>
  <c r="I1477" i="1"/>
  <c r="I1473" i="1"/>
  <c r="I1471" i="1"/>
  <c r="I1467" i="1"/>
  <c r="I1465" i="1"/>
  <c r="I1463" i="1"/>
  <c r="I1459" i="1"/>
  <c r="I1457" i="1"/>
  <c r="I1455" i="1"/>
  <c r="I1451" i="1"/>
  <c r="I1449" i="1"/>
  <c r="I1447" i="1"/>
  <c r="B192" i="9"/>
  <c r="F89" i="6"/>
  <c r="C1383" i="1"/>
  <c r="G318" i="9"/>
  <c r="E318" i="9" s="1"/>
  <c r="D141" i="6"/>
  <c r="F5" i="6"/>
  <c r="H24" i="3"/>
  <c r="C1299" i="1"/>
  <c r="D237" i="5"/>
  <c r="F238" i="5"/>
  <c r="C1215" i="1"/>
  <c r="I34" i="3"/>
  <c r="C1517" i="1"/>
  <c r="G308" i="9"/>
  <c r="E308" i="9" s="1"/>
  <c r="B308" i="9" s="1"/>
  <c r="D176" i="5"/>
  <c r="F177" i="5"/>
  <c r="C1154" i="1"/>
  <c r="F146" i="5"/>
  <c r="C1124" i="1"/>
  <c r="F118" i="5"/>
  <c r="C1096" i="1"/>
  <c r="F78" i="5"/>
  <c r="C1056" i="1"/>
  <c r="D7" i="5"/>
  <c r="F12" i="5"/>
  <c r="C990" i="1"/>
  <c r="D636" i="4"/>
  <c r="F528" i="4"/>
  <c r="C522" i="1"/>
  <c r="F472" i="4"/>
  <c r="C466" i="1"/>
  <c r="D350" i="4"/>
  <c r="F351" i="4"/>
  <c r="C346" i="1"/>
  <c r="D298" i="4"/>
  <c r="F299" i="4"/>
  <c r="C294" i="1"/>
  <c r="F224" i="4"/>
  <c r="C220" i="1"/>
  <c r="H21" i="9"/>
  <c r="G21" i="9"/>
  <c r="D151" i="4"/>
  <c r="F152" i="4"/>
  <c r="C148" i="1"/>
  <c r="F106" i="4"/>
  <c r="C102" i="1"/>
  <c r="F50" i="4"/>
  <c r="C46" i="1"/>
  <c r="D6" i="4"/>
  <c r="I17" i="3"/>
  <c r="E289" i="4"/>
  <c r="D147" i="1"/>
  <c r="E68" i="5"/>
  <c r="E408" i="4"/>
  <c r="D403" i="1" s="1"/>
  <c r="I1478" i="1"/>
  <c r="I1476" i="1"/>
  <c r="I1474" i="1"/>
  <c r="I1472" i="1"/>
  <c r="I1468" i="1"/>
  <c r="I1466" i="1"/>
  <c r="I1464" i="1"/>
  <c r="I1462" i="1"/>
  <c r="I1460" i="1"/>
  <c r="I1458" i="1"/>
  <c r="I1456" i="1"/>
  <c r="I1452" i="1"/>
  <c r="I1450" i="1"/>
  <c r="I1448" i="1"/>
  <c r="I1446" i="1"/>
  <c r="G1065" i="1"/>
  <c r="E175" i="5" l="1"/>
  <c r="D1152" i="1" s="1"/>
  <c r="K1451" i="9"/>
  <c r="I35" i="3"/>
  <c r="G314" i="9"/>
  <c r="E314" i="9" s="1"/>
  <c r="B314" i="9" s="1"/>
  <c r="C1518" i="1"/>
  <c r="G1518" i="1" s="1"/>
  <c r="G1222" i="1"/>
  <c r="H1222" i="1"/>
  <c r="G1047" i="1"/>
  <c r="H1047" i="1"/>
  <c r="H102" i="1"/>
  <c r="G102" i="1"/>
  <c r="H346" i="1"/>
  <c r="G346" i="1"/>
  <c r="G990" i="1"/>
  <c r="H990" i="1"/>
  <c r="I21" i="3"/>
  <c r="D1046" i="1"/>
  <c r="E6" i="5"/>
  <c r="E413" i="4"/>
  <c r="E291" i="4"/>
  <c r="D287" i="1" s="1"/>
  <c r="D285" i="1"/>
  <c r="E290" i="4"/>
  <c r="D286" i="1" s="1"/>
  <c r="D412" i="4"/>
  <c r="F6" i="4"/>
  <c r="H16" i="3"/>
  <c r="C2" i="1"/>
  <c r="E21" i="9"/>
  <c r="H220" i="1"/>
  <c r="G220" i="1"/>
  <c r="H294" i="1"/>
  <c r="G294" i="1"/>
  <c r="F298" i="4"/>
  <c r="D407" i="4"/>
  <c r="C293" i="1"/>
  <c r="H466" i="1"/>
  <c r="G466" i="1"/>
  <c r="H522" i="1"/>
  <c r="G522" i="1"/>
  <c r="F636" i="4"/>
  <c r="C630" i="1"/>
  <c r="H1056" i="1"/>
  <c r="G1056" i="1"/>
  <c r="H1096" i="1"/>
  <c r="G1096" i="1"/>
  <c r="H1124" i="1"/>
  <c r="G1124" i="1"/>
  <c r="H1154" i="1"/>
  <c r="G1154" i="1"/>
  <c r="F176" i="5"/>
  <c r="D175" i="5"/>
  <c r="H22" i="3"/>
  <c r="C1153" i="1"/>
  <c r="H1517" i="1"/>
  <c r="G1517" i="1"/>
  <c r="H1215" i="1"/>
  <c r="G1215" i="1"/>
  <c r="F237" i="5"/>
  <c r="H23" i="3"/>
  <c r="C1214" i="1"/>
  <c r="F141" i="6"/>
  <c r="H28" i="3"/>
  <c r="C1435" i="1"/>
  <c r="H9" i="3" s="1"/>
  <c r="G1383" i="1"/>
  <c r="H1383" i="1"/>
  <c r="E639" i="4"/>
  <c r="E414" i="4"/>
  <c r="D409" i="1" s="1"/>
  <c r="D407" i="1"/>
  <c r="H1235" i="1"/>
  <c r="G1235" i="1"/>
  <c r="G1329" i="1"/>
  <c r="H1329" i="1"/>
  <c r="H414" i="1"/>
  <c r="G414" i="1"/>
  <c r="F635" i="4"/>
  <c r="C629" i="1"/>
  <c r="H46" i="1"/>
  <c r="G46" i="1"/>
  <c r="H148" i="1"/>
  <c r="G148" i="1"/>
  <c r="D289" i="4"/>
  <c r="F151" i="4"/>
  <c r="H17" i="3"/>
  <c r="C147" i="1"/>
  <c r="D408" i="4"/>
  <c r="F350" i="4"/>
  <c r="C345" i="1"/>
  <c r="F7" i="5"/>
  <c r="D6" i="5"/>
  <c r="H20" i="3"/>
  <c r="C985" i="1"/>
  <c r="G1299" i="1"/>
  <c r="H1299" i="1"/>
  <c r="B318" i="9"/>
  <c r="E317" i="9"/>
  <c r="H40" i="1"/>
  <c r="G40" i="1"/>
  <c r="H78" i="1"/>
  <c r="G78" i="1"/>
  <c r="H120" i="1"/>
  <c r="G120" i="1"/>
  <c r="H192" i="1"/>
  <c r="G192" i="1"/>
  <c r="H248" i="1"/>
  <c r="G248" i="1"/>
  <c r="H306" i="1"/>
  <c r="G306" i="1"/>
  <c r="H358" i="1"/>
  <c r="G358" i="1"/>
  <c r="H478" i="1"/>
  <c r="G478" i="1"/>
  <c r="G574" i="1"/>
  <c r="H574" i="1"/>
  <c r="H1112" i="1"/>
  <c r="G1112" i="1"/>
  <c r="G1423" i="1"/>
  <c r="H1423" i="1"/>
  <c r="H1046" i="1"/>
  <c r="G1046" i="1"/>
  <c r="F68" i="5"/>
  <c r="H11" i="3" l="1"/>
  <c r="N3" i="9" s="1"/>
  <c r="H1518" i="1"/>
  <c r="E312" i="9"/>
  <c r="G985" i="1"/>
  <c r="H985" i="1"/>
  <c r="G285" i="9"/>
  <c r="E285" i="9" s="1"/>
  <c r="B285" i="9" s="1"/>
  <c r="G278" i="9"/>
  <c r="F6" i="5"/>
  <c r="C984" i="1"/>
  <c r="H345" i="1"/>
  <c r="G345" i="1"/>
  <c r="F408" i="4"/>
  <c r="C403" i="1"/>
  <c r="D291" i="4"/>
  <c r="F289" i="4"/>
  <c r="D413" i="4"/>
  <c r="C285" i="1"/>
  <c r="G1435" i="1"/>
  <c r="H1435" i="1"/>
  <c r="F407" i="4"/>
  <c r="C402" i="1"/>
  <c r="B21" i="9"/>
  <c r="D290" i="4"/>
  <c r="E640" i="4"/>
  <c r="E641" i="4" s="1"/>
  <c r="E415" i="4"/>
  <c r="D410" i="1" s="1"/>
  <c r="D408" i="1"/>
  <c r="K3" i="9"/>
  <c r="I9" i="3"/>
  <c r="H147" i="1"/>
  <c r="G147" i="1"/>
  <c r="G629" i="1"/>
  <c r="H629" i="1"/>
  <c r="D633" i="1"/>
  <c r="H1214" i="1"/>
  <c r="G1214" i="1"/>
  <c r="H1153" i="1"/>
  <c r="G1153" i="1"/>
  <c r="F175" i="5"/>
  <c r="C1152" i="1"/>
  <c r="G630" i="1"/>
  <c r="H630" i="1"/>
  <c r="H293" i="1"/>
  <c r="G293" i="1"/>
  <c r="H2" i="1"/>
  <c r="G2" i="1"/>
  <c r="D639" i="4"/>
  <c r="D414" i="4"/>
  <c r="F412" i="4"/>
  <c r="C407" i="1"/>
  <c r="H278" i="9"/>
  <c r="D984" i="1"/>
  <c r="I11" i="3" l="1"/>
  <c r="D635" i="1"/>
  <c r="H402" i="1"/>
  <c r="G402" i="1"/>
  <c r="H285" i="1"/>
  <c r="G285" i="1"/>
  <c r="H403" i="1"/>
  <c r="G403" i="1"/>
  <c r="H8" i="3"/>
  <c r="G984" i="1"/>
  <c r="H984" i="1"/>
  <c r="E278" i="9"/>
  <c r="H407" i="1"/>
  <c r="G407" i="1"/>
  <c r="F414" i="4"/>
  <c r="C409" i="1"/>
  <c r="D641" i="4"/>
  <c r="F639" i="4"/>
  <c r="C633" i="1"/>
  <c r="H1152" i="1"/>
  <c r="G1152" i="1"/>
  <c r="E642" i="4"/>
  <c r="E645" i="4" s="1"/>
  <c r="D634" i="1"/>
  <c r="F290" i="4"/>
  <c r="C286" i="1"/>
  <c r="D640" i="4"/>
  <c r="D415" i="4"/>
  <c r="F413" i="4"/>
  <c r="C408" i="1"/>
  <c r="F291" i="4"/>
  <c r="C287" i="1"/>
  <c r="I18" i="3" l="1"/>
  <c r="D639" i="1"/>
  <c r="M3" i="9"/>
  <c r="H287" i="1"/>
  <c r="G287" i="1"/>
  <c r="H408" i="1"/>
  <c r="G408" i="1"/>
  <c r="F415" i="4"/>
  <c r="C410" i="1"/>
  <c r="H286" i="1"/>
  <c r="G286" i="1"/>
  <c r="G633" i="1"/>
  <c r="H633" i="1"/>
  <c r="F641" i="4"/>
  <c r="C635" i="1"/>
  <c r="D642" i="4"/>
  <c r="D645" i="4" s="1"/>
  <c r="F640" i="4"/>
  <c r="C634" i="1"/>
  <c r="E646" i="4"/>
  <c r="D636" i="1"/>
  <c r="H409" i="1"/>
  <c r="G409" i="1"/>
  <c r="B278" i="9"/>
  <c r="E277" i="9"/>
  <c r="I8" i="3" s="1"/>
  <c r="F645" i="4" l="1"/>
  <c r="H18" i="3"/>
  <c r="C639" i="1"/>
  <c r="I19" i="3"/>
  <c r="D640" i="1"/>
  <c r="G635" i="1"/>
  <c r="H635" i="1"/>
  <c r="H410" i="1"/>
  <c r="G410" i="1"/>
  <c r="G634" i="1"/>
  <c r="H634" i="1"/>
  <c r="D646" i="4"/>
  <c r="F642" i="4"/>
  <c r="C636" i="1"/>
  <c r="G639" i="1" l="1"/>
  <c r="H639" i="1"/>
  <c r="G636" i="1"/>
  <c r="H636" i="1"/>
  <c r="F646" i="4"/>
  <c r="H19" i="3"/>
  <c r="C640" i="1"/>
  <c r="G276" i="9"/>
  <c r="E276" i="9" s="1"/>
  <c r="B276" i="9" s="1"/>
  <c r="G640" i="1" l="1"/>
  <c r="H640" i="1"/>
  <c r="H7" i="3"/>
  <c r="J3" i="9" l="1"/>
  <c r="G274" i="9" l="1"/>
  <c r="L272" i="9"/>
  <c r="H274" i="9"/>
  <c r="M272" i="9"/>
  <c r="H18" i="9"/>
  <c r="G18" i="9"/>
  <c r="J5" i="9"/>
  <c r="K6" i="9"/>
  <c r="I8" i="9"/>
  <c r="J9" i="9"/>
  <c r="K10" i="9"/>
  <c r="I12" i="9"/>
  <c r="J13" i="9"/>
  <c r="M15" i="9"/>
  <c r="L16" i="9"/>
  <c r="I17" i="9"/>
  <c r="I5" i="9"/>
  <c r="J6" i="9"/>
  <c r="K7" i="9"/>
  <c r="I9" i="9"/>
  <c r="J10" i="9"/>
  <c r="E10" i="9" s="1"/>
  <c r="B10" i="9" s="1"/>
  <c r="K11" i="9"/>
  <c r="I13" i="9"/>
  <c r="G15" i="9"/>
  <c r="H16" i="9"/>
  <c r="H17" i="9"/>
  <c r="J17" i="9"/>
  <c r="I6" i="9"/>
  <c r="J7" i="9"/>
  <c r="K8" i="9"/>
  <c r="J11" i="9"/>
  <c r="K12" i="9"/>
  <c r="H15" i="9"/>
  <c r="G16" i="9"/>
  <c r="G17" i="9"/>
  <c r="K5" i="9"/>
  <c r="I7" i="9"/>
  <c r="E7" i="9" s="1"/>
  <c r="B7" i="9" s="1"/>
  <c r="J8" i="9"/>
  <c r="K9" i="9"/>
  <c r="I11" i="9"/>
  <c r="J12" i="9"/>
  <c r="K13" i="9"/>
  <c r="L15" i="9"/>
  <c r="M16" i="9"/>
  <c r="E18" i="9" l="1"/>
  <c r="B18" i="9" s="1"/>
  <c r="E11" i="9"/>
  <c r="B11" i="9" s="1"/>
  <c r="E16" i="9"/>
  <c r="E15" i="9"/>
  <c r="E6" i="9"/>
  <c r="B6" i="9" s="1"/>
  <c r="F15" i="9"/>
  <c r="B15" i="9" s="1"/>
  <c r="E9" i="9"/>
  <c r="B9" i="9" s="1"/>
  <c r="E12" i="9"/>
  <c r="B12" i="9" s="1"/>
  <c r="F272" i="9"/>
  <c r="E17" i="9"/>
  <c r="B17" i="9" s="1"/>
  <c r="E13" i="9"/>
  <c r="B13" i="9" s="1"/>
  <c r="E5" i="9"/>
  <c r="F16" i="9"/>
  <c r="E8" i="9"/>
  <c r="B8" i="9" s="1"/>
  <c r="E274" i="9"/>
  <c r="B16" i="9" l="1"/>
  <c r="B274" i="9"/>
  <c r="E20" i="9"/>
  <c r="I7" i="3" s="1"/>
  <c r="F14" i="9"/>
  <c r="B5" i="9"/>
  <c r="E4" i="9"/>
  <c r="B272" i="9"/>
  <c r="F20" i="9"/>
  <c r="E14"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<sst xmlns="http://schemas.openxmlformats.org/spreadsheetml/2006/main" count="4374" uniqueCount="3426">
  <si>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</si>
  <si>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</si>
  <si>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</si>
  <si>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</si>
  <si>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</si>
  <si>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</si>
  <si>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</si>
  <si>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</si>
  <si>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</si>
  <si>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</si>
  <si>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</si>
  <si>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</si>
  <si>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</si>
  <si>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</si>
  <si>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</si>
  <si>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</si>
  <si>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</si>
  <si>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</si>
  <si>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</si>
  <si>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</si>
  <si>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</si>
  <si>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</si>
  <si>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</si>
  <si>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</si>
  <si>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</si>
  <si>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</si>
  <si>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</si>
  <si>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</si>
  <si>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</si>
  <si>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</si>
  <si>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</si>
  <si>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GROFA JANKA DRAŠKOVIĆA, KLENOVNIK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</si>
  <si>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</si>
  <si>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</si>
  <si>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</si>
  <si>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</si>
  <si>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</si>
  <si>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</si>
  <si>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</si>
  <si>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</si>
  <si>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</si>
  <si>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</si>
  <si>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</si>
  <si>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</si>
  <si>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</si>
  <si>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</si>
  <si>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</si>
  <si>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</si>
  <si>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</si>
  <si>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13877 - O.Š. GROFA JANKA DRAŠKOVIĆA, KLENOVNIK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</si>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</sst>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665686.69999999995</v>
      </c>
      <c r="D2" s="6">
        <f>'PR-RAS'!E6</f>
        <v>827704.82000000007</v>
      </c>
      <c r="E2" s="6">
        <v>0</v>
      </c>
      <c r="F2" s="6">
        <v>0</v>
      </c>
      <c r="G2" s="7">
        <f t="shared" ref="G2:G264" si="0">(B2/1000)*(C2*1+D2*2)</f>
        <v>2321.0963400000001</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573115.73</v>
      </c>
      <c r="D46" s="1">
        <f>'PR-RAS'!E50</f>
        <v>721447.96000000008</v>
      </c>
      <c r="E46" s="1">
        <v>0</v>
      </c>
      <c r="F46" s="1">
        <v>0</v>
      </c>
      <c r="G46" s="2">
        <f t="shared" si="0"/>
        <v>90720.524250000002</v>
      </c>
      <c r="H46" s="2">
        <f t="shared" si="1"/>
        <v>0.30999999993946403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565999.37</v>
      </c>
      <c r="D64" s="1">
        <f>'PR-RAS'!E68</f>
        <v>715085.29</v>
      </c>
      <c r="E64" s="1">
        <v>0</v>
      </c>
      <c r="F64" s="1">
        <v>0</v>
      </c>
      <c r="G64" s="2">
        <f t="shared" si="0"/>
        <v>125758.70685000002</v>
      </c>
      <c r="H64" s="2">
        <f t="shared" si="1"/>
        <v>0.66000000003259629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565999.37</v>
      </c>
      <c r="D65" s="1">
        <f>'PR-RAS'!E69</f>
        <v>715085.29</v>
      </c>
      <c r="E65" s="1">
        <v>0</v>
      </c>
      <c r="F65" s="1">
        <v>0</v>
      </c>
      <c r="G65" s="2">
        <f t="shared" si="0"/>
        <v>127754.87680000001</v>
      </c>
      <c r="H65" s="2">
        <f t="shared" si="1"/>
        <v>0.66000000003259629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7116.36</v>
      </c>
      <c r="D73" s="1">
        <f>'PR-RAS'!E77</f>
        <v>6362.67</v>
      </c>
      <c r="E73" s="1">
        <v>0</v>
      </c>
      <c r="F73" s="1">
        <v>0</v>
      </c>
      <c r="G73" s="2">
        <f t="shared" si="0"/>
        <v>1428.6024</v>
      </c>
      <c r="H73" s="2">
        <f t="shared" si="1"/>
        <v>0.68999999999959982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3303.96</v>
      </c>
      <c r="E74" s="1">
        <v>0</v>
      </c>
      <c r="F74" s="1">
        <v>0</v>
      </c>
      <c r="G74" s="2">
        <f t="shared" si="0"/>
        <v>482.37815999999998</v>
      </c>
      <c r="H74" s="2">
        <f t="shared" si="1"/>
        <v>3.999999999996362E-2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7116.36</v>
      </c>
      <c r="D76" s="1">
        <f>'PR-RAS'!E80</f>
        <v>3058.71</v>
      </c>
      <c r="E76" s="1">
        <v>0</v>
      </c>
      <c r="F76" s="1">
        <v>0</v>
      </c>
      <c r="G76" s="2">
        <f t="shared" si="0"/>
        <v>992.53349999999989</v>
      </c>
      <c r="H76" s="2">
        <f t="shared" si="1"/>
        <v>0.6499999999996362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16754.310000000001</v>
      </c>
      <c r="D102" s="1">
        <f>'PR-RAS'!E106</f>
        <v>11601.02</v>
      </c>
      <c r="E102" s="1">
        <v>0</v>
      </c>
      <c r="F102" s="1">
        <v>0</v>
      </c>
      <c r="G102" s="2">
        <f t="shared" si="0"/>
        <v>4035.5913500000011</v>
      </c>
      <c r="H102" s="2">
        <f t="shared" si="1"/>
        <v>0.33000000000174623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16754.310000000001</v>
      </c>
      <c r="D108" s="1">
        <f>'PR-RAS'!E112</f>
        <v>11601.02</v>
      </c>
      <c r="E108" s="1">
        <v>0</v>
      </c>
      <c r="F108" s="1">
        <v>0</v>
      </c>
      <c r="G108" s="2">
        <f t="shared" si="0"/>
        <v>4275.3294500000002</v>
      </c>
      <c r="H108" s="2">
        <f t="shared" si="1"/>
        <v>0.33000000000174623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16754.310000000001</v>
      </c>
      <c r="D113" s="1">
        <f>'PR-RAS'!E117</f>
        <v>11601.02</v>
      </c>
      <c r="E113" s="1">
        <v>0</v>
      </c>
      <c r="F113" s="1">
        <v>0</v>
      </c>
      <c r="G113" s="2">
        <f t="shared" si="0"/>
        <v>4475.1112000000012</v>
      </c>
      <c r="H113" s="2">
        <f t="shared" si="1"/>
        <v>0.33000000000174623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4205.95</v>
      </c>
      <c r="D120" s="1">
        <f>'PR-RAS'!E124</f>
        <v>4284</v>
      </c>
      <c r="E120" s="1">
        <v>0</v>
      </c>
      <c r="F120" s="1">
        <v>0</v>
      </c>
      <c r="G120" s="2">
        <f t="shared" si="0"/>
        <v>1520.10005</v>
      </c>
      <c r="H120" s="2">
        <f t="shared" si="1"/>
        <v>5.0000000000181899E-2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4205.95</v>
      </c>
      <c r="D121" s="1">
        <f>'PR-RAS'!E125</f>
        <v>4284</v>
      </c>
      <c r="E121" s="1">
        <v>0</v>
      </c>
      <c r="F121" s="1">
        <v>0</v>
      </c>
      <c r="G121" s="2">
        <f t="shared" si="0"/>
        <v>1532.874</v>
      </c>
      <c r="H121" s="2">
        <f t="shared" si="1"/>
        <v>5.0000000000181899E-2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60</v>
      </c>
      <c r="D122" s="1">
        <f>'PR-RAS'!E126</f>
        <v>0</v>
      </c>
      <c r="E122" s="1">
        <v>0</v>
      </c>
      <c r="F122" s="1">
        <v>0</v>
      </c>
      <c r="G122" s="2">
        <f t="shared" si="0"/>
        <v>7.26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4145.95</v>
      </c>
      <c r="D123" s="1">
        <f>'PR-RAS'!E127</f>
        <v>4284</v>
      </c>
      <c r="E123" s="1">
        <v>0</v>
      </c>
      <c r="F123" s="1">
        <v>0</v>
      </c>
      <c r="G123" s="2">
        <f t="shared" si="0"/>
        <v>1551.1019000000001</v>
      </c>
      <c r="H123" s="2">
        <f t="shared" si="1"/>
        <v>5.0000000000181899E-2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71610.710000000006</v>
      </c>
      <c r="D129" s="1">
        <f>'PR-RAS'!E133</f>
        <v>90371.840000000011</v>
      </c>
      <c r="E129" s="1">
        <v>0</v>
      </c>
      <c r="F129" s="1">
        <v>0</v>
      </c>
      <c r="G129" s="2">
        <f t="shared" si="0"/>
        <v>32301.361920000003</v>
      </c>
      <c r="H129" s="2">
        <f t="shared" si="1"/>
        <v>0.4499999999825377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71610.710000000006</v>
      </c>
      <c r="D130" s="1">
        <f>'PR-RAS'!E134</f>
        <v>90371.840000000011</v>
      </c>
      <c r="E130" s="1">
        <v>0</v>
      </c>
      <c r="F130" s="1">
        <v>0</v>
      </c>
      <c r="G130" s="2">
        <f t="shared" si="0"/>
        <v>32553.716310000003</v>
      </c>
      <c r="H130" s="2">
        <f t="shared" si="1"/>
        <v>0.4499999999825377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71610.710000000006</v>
      </c>
      <c r="D131" s="1">
        <f>'PR-RAS'!E135</f>
        <v>66620.210000000006</v>
      </c>
      <c r="E131" s="1">
        <v>0</v>
      </c>
      <c r="F131" s="1">
        <v>0</v>
      </c>
      <c r="G131" s="2">
        <f t="shared" si="0"/>
        <v>26630.6469</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23751.63</v>
      </c>
      <c r="E132" s="1">
        <v>0</v>
      </c>
      <c r="F132" s="1">
        <v>0</v>
      </c>
      <c r="G132" s="2">
        <f t="shared" si="0"/>
        <v>6222.9270600000009</v>
      </c>
      <c r="H132" s="2">
        <f t="shared" si="1"/>
        <v>0.36999999999898137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652052.93999999994</v>
      </c>
      <c r="D147" s="1">
        <f>'PR-RAS'!E151</f>
        <v>810253.06</v>
      </c>
      <c r="E147" s="1">
        <v>0</v>
      </c>
      <c r="F147" s="1">
        <v>0</v>
      </c>
      <c r="G147" s="2">
        <f t="shared" si="0"/>
        <v>331793.62276</v>
      </c>
      <c r="H147" s="2">
        <f t="shared" si="1"/>
        <v>0.12000000011175871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505621.89999999997</v>
      </c>
      <c r="D148" s="1">
        <f>'PR-RAS'!E152</f>
        <v>660258.03999999992</v>
      </c>
      <c r="E148" s="1">
        <v>0</v>
      </c>
      <c r="F148" s="1">
        <v>0</v>
      </c>
      <c r="G148" s="2">
        <f t="shared" si="0"/>
        <v>268442.28305999993</v>
      </c>
      <c r="H148" s="2">
        <f t="shared" si="1"/>
        <v>0.13999999995576218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415882.72</v>
      </c>
      <c r="D149" s="1">
        <f>'PR-RAS'!E153</f>
        <v>545083.37</v>
      </c>
      <c r="E149" s="1">
        <v>0</v>
      </c>
      <c r="F149" s="1">
        <v>0</v>
      </c>
      <c r="G149" s="2">
        <f t="shared" si="0"/>
        <v>222895.32007999998</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415882.72</v>
      </c>
      <c r="D150" s="1">
        <f>'PR-RAS'!E154</f>
        <v>545083.37</v>
      </c>
      <c r="E150" s="1">
        <v>0</v>
      </c>
      <c r="F150" s="1">
        <v>0</v>
      </c>
      <c r="G150" s="2">
        <f t="shared" si="0"/>
        <v>224401.36953999999</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21000.6</v>
      </c>
      <c r="D154" s="1">
        <f>'PR-RAS'!E158</f>
        <v>25122.46</v>
      </c>
      <c r="E154" s="1">
        <v>0</v>
      </c>
      <c r="F154" s="1">
        <v>0</v>
      </c>
      <c r="G154" s="2">
        <f t="shared" si="0"/>
        <v>10900.564559999999</v>
      </c>
      <c r="H154" s="2">
        <f t="shared" si="1"/>
        <v>0.86000000000058208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68738.58</v>
      </c>
      <c r="D155" s="1">
        <f>'PR-RAS'!E159</f>
        <v>90052.21</v>
      </c>
      <c r="E155" s="1">
        <v>0</v>
      </c>
      <c r="F155" s="1">
        <v>0</v>
      </c>
      <c r="G155" s="2">
        <f t="shared" si="0"/>
        <v>38321.822</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68738.58</v>
      </c>
      <c r="D157" s="1">
        <f>'PR-RAS'!E161</f>
        <v>90052.21</v>
      </c>
      <c r="E157" s="1">
        <v>0</v>
      </c>
      <c r="F157" s="1">
        <v>0</v>
      </c>
      <c r="G157" s="2">
        <f t="shared" si="0"/>
        <v>38819.508000000002</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139499.63</v>
      </c>
      <c r="D159" s="1">
        <f>'PR-RAS'!E163</f>
        <v>142810.67000000001</v>
      </c>
      <c r="E159" s="1">
        <v>0</v>
      </c>
      <c r="F159" s="1">
        <v>0</v>
      </c>
      <c r="G159" s="2">
        <f t="shared" si="0"/>
        <v>67169.113259999998</v>
      </c>
      <c r="H159" s="2">
        <f t="shared" si="1"/>
        <v>0.6999999999825377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32032.629999999997</v>
      </c>
      <c r="D160" s="1">
        <f>'PR-RAS'!E164</f>
        <v>35132.699999999997</v>
      </c>
      <c r="E160" s="1">
        <v>0</v>
      </c>
      <c r="F160" s="1">
        <v>0</v>
      </c>
      <c r="G160" s="2">
        <f t="shared" si="0"/>
        <v>16265.386769999999</v>
      </c>
      <c r="H160" s="2">
        <f t="shared" si="1"/>
        <v>0.67000000000552973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5213.9799999999996</v>
      </c>
      <c r="D161" s="1">
        <f>'PR-RAS'!E165</f>
        <v>6731.68</v>
      </c>
      <c r="E161" s="1">
        <v>0</v>
      </c>
      <c r="F161" s="1">
        <v>0</v>
      </c>
      <c r="G161" s="2">
        <f t="shared" si="0"/>
        <v>2988.3744000000002</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25410.85</v>
      </c>
      <c r="D162" s="1">
        <f>'PR-RAS'!E166</f>
        <v>26356.52</v>
      </c>
      <c r="E162" s="1">
        <v>0</v>
      </c>
      <c r="F162" s="1">
        <v>0</v>
      </c>
      <c r="G162" s="2">
        <f t="shared" si="0"/>
        <v>12577.94629</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245</v>
      </c>
      <c r="D163" s="1">
        <f>'PR-RAS'!E167</f>
        <v>535</v>
      </c>
      <c r="E163" s="1">
        <v>0</v>
      </c>
      <c r="F163" s="1">
        <v>0</v>
      </c>
      <c r="G163" s="2">
        <f t="shared" si="0"/>
        <v>213.03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1162.8</v>
      </c>
      <c r="D164" s="1">
        <f>'PR-RAS'!E168</f>
        <v>1509.5</v>
      </c>
      <c r="E164" s="1">
        <v>0</v>
      </c>
      <c r="F164" s="1">
        <v>0</v>
      </c>
      <c r="G164" s="2">
        <f t="shared" si="0"/>
        <v>681.63340000000005</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73910.340000000011</v>
      </c>
      <c r="D165" s="1">
        <f>'PR-RAS'!E169</f>
        <v>74903.340000000011</v>
      </c>
      <c r="E165" s="1">
        <v>0</v>
      </c>
      <c r="F165" s="1">
        <v>0</v>
      </c>
      <c r="G165" s="2">
        <f t="shared" si="0"/>
        <v>36689.591280000008</v>
      </c>
      <c r="H165" s="2">
        <f t="shared" si="1"/>
        <v>0.68000000002211891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18610.02</v>
      </c>
      <c r="D166" s="1">
        <f>'PR-RAS'!E170</f>
        <v>15593.71</v>
      </c>
      <c r="E166" s="1">
        <v>0</v>
      </c>
      <c r="F166" s="1">
        <v>0</v>
      </c>
      <c r="G166" s="2">
        <f t="shared" si="0"/>
        <v>8216.5776000000005</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31971.32</v>
      </c>
      <c r="D167" s="1">
        <f>'PR-RAS'!E171</f>
        <v>38260.79</v>
      </c>
      <c r="E167" s="1">
        <v>0</v>
      </c>
      <c r="F167" s="1">
        <v>0</v>
      </c>
      <c r="G167" s="2">
        <f t="shared" si="0"/>
        <v>18009.821400000001</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16640.14</v>
      </c>
      <c r="D168" s="1">
        <f>'PR-RAS'!E172</f>
        <v>18643.66</v>
      </c>
      <c r="E168" s="1">
        <v>0</v>
      </c>
      <c r="F168" s="1">
        <v>0</v>
      </c>
      <c r="G168" s="2">
        <f t="shared" si="0"/>
        <v>9005.8858199999995</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687.33</v>
      </c>
      <c r="D169" s="1">
        <f>'PR-RAS'!E173</f>
        <v>1126.1400000000001</v>
      </c>
      <c r="E169" s="1">
        <v>0</v>
      </c>
      <c r="F169" s="1">
        <v>0</v>
      </c>
      <c r="G169" s="2">
        <f t="shared" si="0"/>
        <v>493.85448000000002</v>
      </c>
      <c r="H169" s="2">
        <f t="shared" si="1"/>
        <v>0.47000000000014097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5528.82</v>
      </c>
      <c r="D170" s="1">
        <f>'PR-RAS'!E174</f>
        <v>591.58000000000004</v>
      </c>
      <c r="E170" s="1">
        <v>0</v>
      </c>
      <c r="F170" s="1">
        <v>0</v>
      </c>
      <c r="G170" s="2">
        <f t="shared" si="0"/>
        <v>1134.3246200000001</v>
      </c>
      <c r="H170" s="2">
        <f t="shared" si="1"/>
        <v>0.60000000000025011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472.71</v>
      </c>
      <c r="D172" s="1">
        <f>'PR-RAS'!E176</f>
        <v>687.46</v>
      </c>
      <c r="E172" s="1">
        <v>0</v>
      </c>
      <c r="F172" s="1">
        <v>0</v>
      </c>
      <c r="G172" s="2">
        <f t="shared" si="0"/>
        <v>315.94473000000005</v>
      </c>
      <c r="H172" s="2">
        <f t="shared" si="1"/>
        <v>0.75000000000005684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18490.440000000002</v>
      </c>
      <c r="D173" s="1">
        <f>'PR-RAS'!E177</f>
        <v>19598.03</v>
      </c>
      <c r="E173" s="1">
        <v>0</v>
      </c>
      <c r="F173" s="1">
        <v>0</v>
      </c>
      <c r="G173" s="2">
        <f t="shared" si="0"/>
        <v>9922.0779999999995</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2265.6799999999998</v>
      </c>
      <c r="D174" s="1">
        <f>'PR-RAS'!E178</f>
        <v>2119.7199999999998</v>
      </c>
      <c r="E174" s="1">
        <v>0</v>
      </c>
      <c r="F174" s="1">
        <v>0</v>
      </c>
      <c r="G174" s="2">
        <f t="shared" si="0"/>
        <v>1125.3857599999997</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2336.89</v>
      </c>
      <c r="D175" s="1">
        <f>'PR-RAS'!E179</f>
        <v>1078.6099999999999</v>
      </c>
      <c r="E175" s="1">
        <v>0</v>
      </c>
      <c r="F175" s="1">
        <v>0</v>
      </c>
      <c r="G175" s="2">
        <f t="shared" si="0"/>
        <v>781.9751399999999</v>
      </c>
      <c r="H175" s="2">
        <f t="shared" si="1"/>
        <v>0.50000000000022737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166.25</v>
      </c>
      <c r="E176" s="1">
        <v>0</v>
      </c>
      <c r="F176" s="1">
        <v>0</v>
      </c>
      <c r="G176" s="2">
        <f t="shared" si="0"/>
        <v>58.187499999999993</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3696.13</v>
      </c>
      <c r="D177" s="1">
        <f>'PR-RAS'!E181</f>
        <v>4023.92</v>
      </c>
      <c r="E177" s="1">
        <v>0</v>
      </c>
      <c r="F177" s="1">
        <v>0</v>
      </c>
      <c r="G177" s="2">
        <f t="shared" si="0"/>
        <v>2066.9387200000001</v>
      </c>
      <c r="H177" s="2">
        <f t="shared" si="1"/>
        <v>0.21000000000003638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329.12</v>
      </c>
      <c r="D178" s="1">
        <f>'PR-RAS'!E182</f>
        <v>148.56</v>
      </c>
      <c r="E178" s="1">
        <v>0</v>
      </c>
      <c r="F178" s="1">
        <v>0</v>
      </c>
      <c r="G178" s="2">
        <f t="shared" si="0"/>
        <v>110.84447999999999</v>
      </c>
      <c r="H178" s="2">
        <f t="shared" si="1"/>
        <v>0.56000000000000227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2724.53</v>
      </c>
      <c r="D179" s="1">
        <f>'PR-RAS'!E183</f>
        <v>1899.98</v>
      </c>
      <c r="E179" s="1">
        <v>0</v>
      </c>
      <c r="F179" s="1">
        <v>0</v>
      </c>
      <c r="G179" s="2">
        <f t="shared" si="0"/>
        <v>1161.3592199999998</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1874.76</v>
      </c>
      <c r="D180" s="1">
        <f>'PR-RAS'!E184</f>
        <v>5903.65</v>
      </c>
      <c r="E180" s="1">
        <v>0</v>
      </c>
      <c r="F180" s="1">
        <v>0</v>
      </c>
      <c r="G180" s="2">
        <f t="shared" si="0"/>
        <v>2449.0887399999997</v>
      </c>
      <c r="H180" s="2">
        <f t="shared" si="1"/>
        <v>0.59000000000037289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3811.69</v>
      </c>
      <c r="D181" s="1">
        <f>'PR-RAS'!E185</f>
        <v>3479.93</v>
      </c>
      <c r="E181" s="1">
        <v>0</v>
      </c>
      <c r="F181" s="1">
        <v>0</v>
      </c>
      <c r="G181" s="2">
        <f t="shared" si="0"/>
        <v>1938.8789999999999</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1451.64</v>
      </c>
      <c r="D182" s="1">
        <f>'PR-RAS'!E186</f>
        <v>777.41</v>
      </c>
      <c r="E182" s="1">
        <v>0</v>
      </c>
      <c r="F182" s="1">
        <v>0</v>
      </c>
      <c r="G182" s="2">
        <f t="shared" si="0"/>
        <v>544.16926000000001</v>
      </c>
      <c r="H182" s="2">
        <f t="shared" si="1"/>
        <v>0.76999999999986812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15066.220000000001</v>
      </c>
      <c r="D184" s="1">
        <f>'PR-RAS'!E188</f>
        <v>13176.6</v>
      </c>
      <c r="E184" s="1">
        <v>0</v>
      </c>
      <c r="F184" s="1">
        <v>0</v>
      </c>
      <c r="G184" s="2">
        <f t="shared" si="0"/>
        <v>7579.7538599999998</v>
      </c>
      <c r="H184" s="2">
        <f t="shared" si="1"/>
        <v>0.62000000000080036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498.12</v>
      </c>
      <c r="D186" s="1">
        <f>'PR-RAS'!E190</f>
        <v>654.88</v>
      </c>
      <c r="E186" s="1">
        <v>0</v>
      </c>
      <c r="F186" s="1">
        <v>0</v>
      </c>
      <c r="G186" s="2">
        <f t="shared" si="0"/>
        <v>334.45780000000002</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192.39</v>
      </c>
      <c r="D187" s="1">
        <f>'PR-RAS'!E191</f>
        <v>1072.3</v>
      </c>
      <c r="E187" s="1">
        <v>0</v>
      </c>
      <c r="F187" s="1">
        <v>0</v>
      </c>
      <c r="G187" s="2">
        <f t="shared" si="0"/>
        <v>434.68013999999994</v>
      </c>
      <c r="H187" s="2">
        <f t="shared" si="1"/>
        <v>0.68999999999994088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123.27</v>
      </c>
      <c r="D188" s="1">
        <f>'PR-RAS'!E192</f>
        <v>281</v>
      </c>
      <c r="E188" s="1">
        <v>0</v>
      </c>
      <c r="F188" s="1">
        <v>0</v>
      </c>
      <c r="G188" s="2">
        <f t="shared" si="0"/>
        <v>128.14549</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1540</v>
      </c>
      <c r="D189" s="1">
        <f>'PR-RAS'!E193</f>
        <v>2156</v>
      </c>
      <c r="E189" s="1">
        <v>0</v>
      </c>
      <c r="F189" s="1">
        <v>0</v>
      </c>
      <c r="G189" s="2">
        <f t="shared" si="0"/>
        <v>1100.1759999999999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12712.44</v>
      </c>
      <c r="D191" s="1">
        <f>'PR-RAS'!E195</f>
        <v>9012.42</v>
      </c>
      <c r="E191" s="1">
        <v>0</v>
      </c>
      <c r="F191" s="1">
        <v>0</v>
      </c>
      <c r="G191" s="2">
        <f t="shared" si="0"/>
        <v>5840.0832</v>
      </c>
      <c r="H191" s="2">
        <f t="shared" si="1"/>
        <v>0.86000000000058208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741.18999999999994</v>
      </c>
      <c r="D192" s="1">
        <f>'PR-RAS'!E196</f>
        <v>569.62</v>
      </c>
      <c r="E192" s="1">
        <v>0</v>
      </c>
      <c r="F192" s="1">
        <v>0</v>
      </c>
      <c r="G192" s="2">
        <f t="shared" si="0"/>
        <v>359.16212999999999</v>
      </c>
      <c r="H192" s="2">
        <f t="shared" si="1"/>
        <v>0.56999999999993634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741.18999999999994</v>
      </c>
      <c r="D206" s="1">
        <f>'PR-RAS'!E210</f>
        <v>569.62</v>
      </c>
      <c r="E206" s="1">
        <v>0</v>
      </c>
      <c r="F206" s="1">
        <v>0</v>
      </c>
      <c r="G206" s="2">
        <f t="shared" si="0"/>
        <v>385.48814999999996</v>
      </c>
      <c r="H206" s="2">
        <f t="shared" si="1"/>
        <v>0.56999999999993634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732.05</v>
      </c>
      <c r="D207" s="1">
        <f>'PR-RAS'!E211</f>
        <v>569.62</v>
      </c>
      <c r="E207" s="1">
        <v>0</v>
      </c>
      <c r="F207" s="1">
        <v>0</v>
      </c>
      <c r="G207" s="2">
        <f t="shared" si="0"/>
        <v>385.48573999999996</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9.14</v>
      </c>
      <c r="D209" s="1">
        <f>'PR-RAS'!E213</f>
        <v>0</v>
      </c>
      <c r="E209" s="1">
        <v>0</v>
      </c>
      <c r="F209" s="1">
        <v>0</v>
      </c>
      <c r="G209" s="2">
        <f t="shared" si="0"/>
        <v>1.9011199999999999</v>
      </c>
      <c r="H209" s="2">
        <f t="shared" si="1"/>
        <v>0.14000000000000057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5899.63</v>
      </c>
      <c r="D248" s="1">
        <f>'PR-RAS'!E252</f>
        <v>6326.8</v>
      </c>
      <c r="E248" s="1">
        <v>0</v>
      </c>
      <c r="F248" s="1">
        <v>0</v>
      </c>
      <c r="G248" s="2">
        <f t="shared" si="0"/>
        <v>4582.6478099999995</v>
      </c>
      <c r="H248" s="2">
        <f t="shared" si="1"/>
        <v>0.56999999999970896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5899.63</v>
      </c>
      <c r="D255" s="1">
        <f>'PR-RAS'!E259</f>
        <v>6326.8</v>
      </c>
      <c r="E255" s="1">
        <v>0</v>
      </c>
      <c r="F255" s="1">
        <v>0</v>
      </c>
      <c r="G255" s="2">
        <f t="shared" si="0"/>
        <v>4712.5204199999998</v>
      </c>
      <c r="H255" s="2">
        <f t="shared" si="1"/>
        <v>0.56999999999970896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5899.63</v>
      </c>
      <c r="D257" s="1">
        <f>'PR-RAS'!E261</f>
        <v>6326.8</v>
      </c>
      <c r="E257" s="1">
        <v>0</v>
      </c>
      <c r="F257" s="1">
        <v>0</v>
      </c>
      <c r="G257" s="2">
        <f t="shared" si="0"/>
        <v>4749.6268799999998</v>
      </c>
      <c r="H257" s="2">
        <f t="shared" si="1"/>
        <v>0.56999999999970896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290.58999999999997</v>
      </c>
      <c r="D259" s="1">
        <f>'PR-RAS'!E263</f>
        <v>287.93</v>
      </c>
      <c r="E259" s="1">
        <v>0</v>
      </c>
      <c r="F259" s="1">
        <v>0</v>
      </c>
      <c r="G259" s="2">
        <f t="shared" si="0"/>
        <v>223.54410000000001</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290.58999999999997</v>
      </c>
      <c r="D260" s="1">
        <f>'PR-RAS'!E264</f>
        <v>287.93</v>
      </c>
      <c r="E260" s="1">
        <v>0</v>
      </c>
      <c r="F260" s="1">
        <v>0</v>
      </c>
      <c r="G260" s="2">
        <f t="shared" si="0"/>
        <v>224.41055000000003</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290.58999999999997</v>
      </c>
      <c r="D262" s="1">
        <f>'PR-RAS'!E266</f>
        <v>287.93</v>
      </c>
      <c r="E262" s="1">
        <v>0</v>
      </c>
      <c r="F262" s="1">
        <v>0</v>
      </c>
      <c r="G262" s="2">
        <f t="shared" si="0"/>
        <v>226.14345000000003</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652052.93999999994</v>
      </c>
      <c r="D285" s="1">
        <f>'PR-RAS'!E289</f>
        <v>810253.06</v>
      </c>
      <c r="E285" s="1">
        <v>0</v>
      </c>
      <c r="F285" s="1">
        <v>0</v>
      </c>
      <c r="G285" s="2">
        <f t="shared" si="8"/>
        <v>645406.77304</v>
      </c>
      <c r="H285" s="2">
        <f t="shared" si="9"/>
        <v>0.12000000011175871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13633.760000000009</v>
      </c>
      <c r="D286" s="1">
        <f>'PR-RAS'!E290</f>
        <v>17451.760000000009</v>
      </c>
      <c r="E286" s="1">
        <v>0</v>
      </c>
      <c r="F286" s="1">
        <v>0</v>
      </c>
      <c r="G286" s="2">
        <f t="shared" si="8"/>
        <v>13833.124800000007</v>
      </c>
      <c r="H286" s="2">
        <f t="shared" si="9"/>
        <v>0.47999999998137355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13433.89</v>
      </c>
      <c r="D288" s="1">
        <f>'PR-RAS'!E292</f>
        <v>11894.5</v>
      </c>
      <c r="E288" s="1">
        <v>0</v>
      </c>
      <c r="F288" s="1">
        <v>0</v>
      </c>
      <c r="G288" s="2">
        <f t="shared" si="8"/>
        <v>10682.969429999999</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449</v>
      </c>
      <c r="D290" s="1">
        <f>'PR-RAS'!E294</f>
        <v>0</v>
      </c>
      <c r="E290" s="1">
        <v>0</v>
      </c>
      <c r="F290" s="1">
        <v>0</v>
      </c>
      <c r="G290" s="2">
        <f t="shared" si="8"/>
        <v>129.761</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397.13</v>
      </c>
      <c r="D291" s="1">
        <f>'PR-RAS'!E295</f>
        <v>0</v>
      </c>
      <c r="E291" s="1">
        <v>0</v>
      </c>
      <c r="F291" s="1">
        <v>0</v>
      </c>
      <c r="G291" s="2">
        <f t="shared" si="8"/>
        <v>115.1677</v>
      </c>
      <c r="H291" s="2">
        <f t="shared" si="9"/>
        <v>0.12999999999999545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631.4</v>
      </c>
      <c r="D293" s="1">
        <f>'PR-RAS'!E298</f>
        <v>0</v>
      </c>
      <c r="E293" s="1">
        <v>0</v>
      </c>
      <c r="F293" s="1">
        <v>0</v>
      </c>
      <c r="G293" s="2">
        <f t="shared" si="8"/>
        <v>184.36879999999999</v>
      </c>
      <c r="H293" s="2">
        <f t="shared" si="9"/>
        <v>0.39999999999997726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631.4</v>
      </c>
      <c r="D306" s="1">
        <f>'PR-RAS'!E311</f>
        <v>0</v>
      </c>
      <c r="E306" s="1">
        <v>0</v>
      </c>
      <c r="F306" s="1">
        <v>0</v>
      </c>
      <c r="G306" s="2">
        <f t="shared" si="8"/>
        <v>192.577</v>
      </c>
      <c r="H306" s="2">
        <f t="shared" si="9"/>
        <v>0.39999999999997726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631.4</v>
      </c>
      <c r="D307" s="1">
        <f>'PR-RAS'!E312</f>
        <v>0</v>
      </c>
      <c r="E307" s="1">
        <v>0</v>
      </c>
      <c r="F307" s="1">
        <v>0</v>
      </c>
      <c r="G307" s="2">
        <f t="shared" si="8"/>
        <v>193.20839999999998</v>
      </c>
      <c r="H307" s="2">
        <f t="shared" si="9"/>
        <v>0.39999999999997726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631.4</v>
      </c>
      <c r="D308" s="1">
        <f>'PR-RAS'!E313</f>
        <v>0</v>
      </c>
      <c r="E308" s="1">
        <v>0</v>
      </c>
      <c r="F308" s="1">
        <v>0</v>
      </c>
      <c r="G308" s="2">
        <f t="shared" si="8"/>
        <v>193.8398</v>
      </c>
      <c r="H308" s="2">
        <f t="shared" si="9"/>
        <v>0.39999999999997726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15255.579999999998</v>
      </c>
      <c r="D345" s="1">
        <f>'PR-RAS'!E350</f>
        <v>25457.43</v>
      </c>
      <c r="E345" s="1">
        <v>0</v>
      </c>
      <c r="F345" s="1">
        <v>0</v>
      </c>
      <c r="G345" s="2">
        <f t="shared" si="8"/>
        <v>22762.631359999999</v>
      </c>
      <c r="H345" s="2">
        <f t="shared" si="9"/>
        <v>0.85000000000218279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11785.839999999998</v>
      </c>
      <c r="D358" s="1">
        <f>'PR-RAS'!E363</f>
        <v>25457.43</v>
      </c>
      <c r="E358" s="1">
        <v>0</v>
      </c>
      <c r="F358" s="1">
        <v>0</v>
      </c>
      <c r="G358" s="2">
        <f t="shared" si="8"/>
        <v>22384.149899999997</v>
      </c>
      <c r="H358" s="2">
        <f t="shared" si="9"/>
        <v>0.59000000000196451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11429.039999999999</v>
      </c>
      <c r="D364" s="1">
        <f>'PR-RAS'!E369</f>
        <v>24858.11</v>
      </c>
      <c r="E364" s="1">
        <v>0</v>
      </c>
      <c r="F364" s="1">
        <v>0</v>
      </c>
      <c r="G364" s="2">
        <f t="shared" si="8"/>
        <v>22195.729380000001</v>
      </c>
      <c r="H364" s="2">
        <f t="shared" si="9"/>
        <v>0.1499999999996362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7273.19</v>
      </c>
      <c r="D365" s="1">
        <f>'PR-RAS'!E370</f>
        <v>6737.48</v>
      </c>
      <c r="E365" s="1">
        <v>0</v>
      </c>
      <c r="F365" s="1">
        <v>0</v>
      </c>
      <c r="G365" s="2">
        <f t="shared" si="8"/>
        <v>7552.3265999999994</v>
      </c>
      <c r="H365" s="2">
        <f t="shared" si="9"/>
        <v>0.66999999999916326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1085.8800000000001</v>
      </c>
      <c r="D366" s="1">
        <f>'PR-RAS'!E371</f>
        <v>11998.88</v>
      </c>
      <c r="E366" s="1">
        <v>0</v>
      </c>
      <c r="F366" s="1">
        <v>0</v>
      </c>
      <c r="G366" s="2">
        <f t="shared" si="8"/>
        <v>9155.5285999999996</v>
      </c>
      <c r="H366" s="2">
        <f t="shared" si="9"/>
        <v>0.24000000000069122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6121.75</v>
      </c>
      <c r="E367" s="1">
        <v>0</v>
      </c>
      <c r="F367" s="1">
        <v>0</v>
      </c>
      <c r="G367" s="2">
        <f t="shared" si="8"/>
        <v>4481.1210000000001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3069.97</v>
      </c>
      <c r="D369" s="1">
        <f>'PR-RAS'!E374</f>
        <v>0</v>
      </c>
      <c r="E369" s="1">
        <v>0</v>
      </c>
      <c r="F369" s="1">
        <v>0</v>
      </c>
      <c r="G369" s="2">
        <f t="shared" si="8"/>
        <v>1129.7489599999999</v>
      </c>
      <c r="H369" s="2">
        <f t="shared" si="9"/>
        <v>3.0000000000200089E-2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356.8</v>
      </c>
      <c r="D378" s="1">
        <f>'PR-RAS'!E383</f>
        <v>599.32000000000005</v>
      </c>
      <c r="E378" s="1">
        <v>0</v>
      </c>
      <c r="F378" s="1">
        <v>0</v>
      </c>
      <c r="G378" s="2">
        <f t="shared" si="8"/>
        <v>586.40088000000003</v>
      </c>
      <c r="H378" s="2">
        <f t="shared" si="9"/>
        <v>0.52000000000003865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356.8</v>
      </c>
      <c r="D379" s="1">
        <f>'PR-RAS'!E384</f>
        <v>599.32000000000005</v>
      </c>
      <c r="E379" s="1">
        <v>0</v>
      </c>
      <c r="F379" s="1">
        <v>0</v>
      </c>
      <c r="G379" s="2">
        <f t="shared" si="8"/>
        <v>587.95632000000001</v>
      </c>
      <c r="H379" s="2">
        <f t="shared" si="9"/>
        <v>0.52000000000003865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3469.74</v>
      </c>
      <c r="D397" s="1">
        <f>'PR-RAS'!E402</f>
        <v>0</v>
      </c>
      <c r="E397" s="1">
        <v>0</v>
      </c>
      <c r="F397" s="1">
        <v>0</v>
      </c>
      <c r="G397" s="2">
        <f t="shared" si="8"/>
        <v>1374.01704</v>
      </c>
      <c r="H397" s="2">
        <f t="shared" si="9"/>
        <v>0.26000000000021828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3469.74</v>
      </c>
      <c r="D398" s="1">
        <f>'PR-RAS'!E403</f>
        <v>0</v>
      </c>
      <c r="E398" s="1">
        <v>0</v>
      </c>
      <c r="F398" s="1">
        <v>0</v>
      </c>
      <c r="G398" s="2">
        <f t="shared" si="8"/>
        <v>1377.48678</v>
      </c>
      <c r="H398" s="2">
        <f t="shared" si="9"/>
        <v>0.26000000000021828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14624.179999999998</v>
      </c>
      <c r="D403" s="1">
        <f>'PR-RAS'!E408</f>
        <v>25457.43</v>
      </c>
      <c r="E403" s="1">
        <v>0</v>
      </c>
      <c r="F403" s="1">
        <v>0</v>
      </c>
      <c r="G403" s="2">
        <f t="shared" si="8"/>
        <v>26346.694079999997</v>
      </c>
      <c r="H403" s="2">
        <f t="shared" si="9"/>
        <v>0.60999999999876309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666318.1</v>
      </c>
      <c r="D407" s="1">
        <f>'PR-RAS'!E412</f>
        <v>827704.82000000007</v>
      </c>
      <c r="E407" s="1">
        <v>0</v>
      </c>
      <c r="F407" s="1">
        <v>0</v>
      </c>
      <c r="G407" s="2">
        <f t="shared" si="8"/>
        <v>942621.46244000015</v>
      </c>
      <c r="H407" s="2">
        <f t="shared" si="9"/>
        <v>0.27999999991152436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667308.5199999999</v>
      </c>
      <c r="D408" s="1">
        <f>'PR-RAS'!E413</f>
        <v>835710.49000000011</v>
      </c>
      <c r="E408" s="1">
        <v>0</v>
      </c>
      <c r="F408" s="1">
        <v>0</v>
      </c>
      <c r="G408" s="2">
        <f t="shared" si="8"/>
        <v>951862.90649999992</v>
      </c>
      <c r="H408" s="2">
        <f t="shared" si="9"/>
        <v>0.97000000020489097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990.41999999992549</v>
      </c>
      <c r="D410" s="1">
        <f>'PR-RAS'!E415</f>
        <v>8005.6700000000419</v>
      </c>
      <c r="E410" s="1">
        <v>0</v>
      </c>
      <c r="F410" s="1">
        <v>0</v>
      </c>
      <c r="G410" s="2">
        <f t="shared" si="8"/>
        <v>6953.7198400000034</v>
      </c>
      <c r="H410" s="2">
        <f t="shared" si="9"/>
        <v>0.74999999988358468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13433.89</v>
      </c>
      <c r="D411" s="1">
        <f>'PR-RAS'!E416</f>
        <v>11894.5</v>
      </c>
      <c r="E411" s="1">
        <v>0</v>
      </c>
      <c r="F411" s="1">
        <v>0</v>
      </c>
      <c r="G411" s="2">
        <f t="shared" si="8"/>
        <v>15261.384899999999</v>
      </c>
      <c r="H411" s="2">
        <f t="shared" si="9"/>
        <v>0.61000000000058208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449</v>
      </c>
      <c r="D413" s="1">
        <f>'PR-RAS'!E418</f>
        <v>0</v>
      </c>
      <c r="E413" s="1">
        <v>0</v>
      </c>
      <c r="F413" s="1">
        <v>0</v>
      </c>
      <c r="G413" s="2">
        <f t="shared" si="8"/>
        <v>184.988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666318.1</v>
      </c>
      <c r="D633" s="1">
        <f>'PR-RAS'!E639</f>
        <v>827704.82000000007</v>
      </c>
      <c r="E633" s="1">
        <v>0</v>
      </c>
      <c r="F633" s="1">
        <v>0</v>
      </c>
      <c r="G633" s="2">
        <f t="shared" si="10"/>
        <v>1467331.9316800002</v>
      </c>
      <c r="H633" s="2">
        <f t="shared" si="11"/>
        <v>0.27999999991152436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667308.5199999999</v>
      </c>
      <c r="D634" s="1">
        <f>'PR-RAS'!E640</f>
        <v>835710.49000000011</v>
      </c>
      <c r="E634" s="1">
        <v>0</v>
      </c>
      <c r="F634" s="1">
        <v>0</v>
      </c>
      <c r="G634" s="2">
        <f t="shared" si="10"/>
        <v>1480415.7735000001</v>
      </c>
      <c r="H634" s="2">
        <f t="shared" si="11"/>
        <v>0.97000000020489097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990.41999999992549</v>
      </c>
      <c r="D636" s="1">
        <f>'PR-RAS'!E642</f>
        <v>8005.6700000000419</v>
      </c>
      <c r="E636" s="1">
        <v>0</v>
      </c>
      <c r="F636" s="1">
        <v>0</v>
      </c>
      <c r="G636" s="2">
        <f t="shared" si="10"/>
        <v>10796.117600000007</v>
      </c>
      <c r="H636" s="2">
        <f t="shared" si="11"/>
        <v>0.74999999988358468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13433.89</v>
      </c>
      <c r="D637" s="1">
        <f>'PR-RAS'!E643</f>
        <v>11894.5</v>
      </c>
      <c r="E637" s="1">
        <v>0</v>
      </c>
      <c r="F637" s="1">
        <v>0</v>
      </c>
      <c r="G637" s="2">
        <f t="shared" si="10"/>
        <v>23673.758040000001</v>
      </c>
      <c r="H637" s="2">
        <f t="shared" si="11"/>
        <v>0.61000000000058208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12443.470000000074</v>
      </c>
      <c r="D639" s="1">
        <f>'PR-RAS'!E645</f>
        <v>3888.8299999999581</v>
      </c>
      <c r="E639" s="1">
        <v>0</v>
      </c>
      <c r="F639" s="1">
        <v>0</v>
      </c>
      <c r="G639" s="2">
        <f t="shared" si="10"/>
        <v>12901.080939999994</v>
      </c>
      <c r="H639" s="2">
        <f t="shared" si="11"/>
        <v>0.64000000011583325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47648.160000000003</v>
      </c>
      <c r="D641" s="1">
        <f>'PR-RAS'!E647</f>
        <v>56327.66</v>
      </c>
      <c r="E641" s="1">
        <v>0</v>
      </c>
      <c r="F641" s="1">
        <v>0</v>
      </c>
      <c r="G641" s="2">
        <f t="shared" si="10"/>
        <v>102594.22720000001</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8068.54</v>
      </c>
      <c r="D642" s="1">
        <f>'PR-RAS'!E649</f>
        <v>17260.96</v>
      </c>
      <c r="E642" s="1">
        <v>0</v>
      </c>
      <c r="F642" s="1">
        <v>0</v>
      </c>
      <c r="G642" s="2">
        <f t="shared" si="10"/>
        <v>27300.48486</v>
      </c>
      <c r="H642" s="2">
        <f t="shared" si="11"/>
        <v>0.50000000000090949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157928.04</v>
      </c>
      <c r="D643" s="1">
        <f>'PR-RAS'!E650</f>
        <v>161000.59</v>
      </c>
      <c r="E643" s="1">
        <v>0</v>
      </c>
      <c r="F643" s="1">
        <v>0</v>
      </c>
      <c r="G643" s="2">
        <f t="shared" si="10"/>
        <v>308114.55923999997</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148735.62</v>
      </c>
      <c r="D644" s="1">
        <f>'PR-RAS'!E651</f>
        <v>176511.24</v>
      </c>
      <c r="E644" s="1">
        <v>0</v>
      </c>
      <c r="F644" s="1">
        <v>0</v>
      </c>
      <c r="G644" s="2">
        <f t="shared" si="10"/>
        <v>322630.4583</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17260.960000000021</v>
      </c>
      <c r="D645" s="1">
        <f>'PR-RAS'!E652</f>
        <v>1750.3099999999977</v>
      </c>
      <c r="E645" s="1">
        <v>0</v>
      </c>
      <c r="F645" s="1">
        <v>0</v>
      </c>
      <c r="G645" s="2">
        <f t="shared" si="10"/>
        <v>13370.457520000011</v>
      </c>
      <c r="H645" s="2">
        <f t="shared" si="11"/>
        <v>0.34999999997671694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34</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561677.59</v>
      </c>
      <c r="D668" s="1">
        <f>'PR-RAS'!E675</f>
        <v>713636.29</v>
      </c>
      <c r="E668" s="1">
        <v>0</v>
      </c>
      <c r="F668" s="1">
        <v>0</v>
      </c>
      <c r="G668" s="2">
        <f t="shared" si="10"/>
        <v>1326629.76339</v>
      </c>
      <c r="H668" s="2">
        <f t="shared" si="11"/>
        <v>0.70000000006984919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4321.78</v>
      </c>
      <c r="D669" s="1">
        <f>'PR-RAS'!E676</f>
        <v>1449</v>
      </c>
      <c r="E669" s="1">
        <v>0</v>
      </c>
      <c r="F669" s="1">
        <v>0</v>
      </c>
      <c r="G669" s="2">
        <f t="shared" si="10"/>
        <v>4822.81304</v>
      </c>
      <c r="H669" s="2">
        <f t="shared" si="11"/>
        <v>0.22000000000025466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16754.310000000001</v>
      </c>
      <c r="D703" s="1">
        <f>'PR-RAS'!E710</f>
        <v>11601.02</v>
      </c>
      <c r="E703" s="1">
        <v>0</v>
      </c>
      <c r="F703" s="1">
        <v>0</v>
      </c>
      <c r="G703" s="2">
        <f t="shared" si="10"/>
        <v>28049.357700000004</v>
      </c>
      <c r="H703" s="2">
        <f t="shared" si="11"/>
        <v>0.33000000000174623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461.18</v>
      </c>
      <c r="D710" s="1">
        <f>'PR-RAS'!E717</f>
        <v>0</v>
      </c>
      <c r="E710" s="1">
        <v>0</v>
      </c>
      <c r="F710" s="1">
        <v>0</v>
      </c>
      <c r="G710" s="2">
        <f t="shared" si="10"/>
        <v>326.97661999999997</v>
      </c>
      <c r="H710" s="2">
        <f t="shared" si="11"/>
        <v>0.18000000000000682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25410.85</v>
      </c>
      <c r="D711" s="1">
        <f>'PR-RAS'!E718</f>
        <v>26356.52</v>
      </c>
      <c r="E711" s="1">
        <v>0</v>
      </c>
      <c r="F711" s="1">
        <v>0</v>
      </c>
      <c r="G711" s="2">
        <f t="shared" si="10"/>
        <v>55467.961899999995</v>
      </c>
      <c r="H711" s="2">
        <f t="shared" si="11"/>
        <v>0.63000000000101863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2251</v>
      </c>
      <c r="D713" s="1">
        <f>'PR-RAS'!E720</f>
        <v>1154.03</v>
      </c>
      <c r="E713" s="1">
        <v>0</v>
      </c>
      <c r="F713" s="1">
        <v>0</v>
      </c>
      <c r="G713" s="2">
        <f t="shared" si="10"/>
        <v>3246.0507199999993</v>
      </c>
      <c r="H713" s="2">
        <f t="shared" si="11"/>
        <v>2.9999999999972715E-2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3237</v>
      </c>
      <c r="E715" s="1">
        <v>0</v>
      </c>
      <c r="F715" s="1">
        <v>0</v>
      </c>
      <c r="G715" s="2">
        <f t="shared" si="10"/>
        <v>4622.4359999999997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1399.79</v>
      </c>
      <c r="D717" s="1">
        <f>'PR-RAS'!E724</f>
        <v>0</v>
      </c>
      <c r="E717" s="1">
        <v>0</v>
      </c>
      <c r="F717" s="1">
        <v>0</v>
      </c>
      <c r="G717" s="2">
        <f t="shared" si="10"/>
        <v>1002.2496399999999</v>
      </c>
      <c r="H717" s="2">
        <f t="shared" si="11"/>
        <v>0.21000000000003638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5899.63</v>
      </c>
      <c r="D821" s="1">
        <f>'PR-RAS'!E828</f>
        <v>6326.8</v>
      </c>
      <c r="E821" s="1">
        <v>0</v>
      </c>
      <c r="F821" s="1">
        <v>0</v>
      </c>
      <c r="G821" s="2">
        <f t="shared" si="18"/>
        <v>15213.648599999999</v>
      </c>
      <c r="H821" s="2">
        <f t="shared" si="19"/>
        <v>0.56999999999970896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837509.07</v>
      </c>
      <c r="D984" s="6">
        <f>BILANCA!E6</f>
        <v>870000.4</v>
      </c>
      <c r="E984" s="6">
        <v>0</v>
      </c>
      <c r="F984" s="6">
        <v>0</v>
      </c>
      <c r="G984" s="7">
        <f t="shared" ref="G984:G1241" si="22">B984/1000*C984+B984/500*D984</f>
        <v>2577.5098699999999</v>
      </c>
      <c r="H984" s="7">
        <f t="shared" si="19"/>
        <v>0.46999999997206032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771754.45</v>
      </c>
      <c r="D985" s="1">
        <f>BILANCA!E7</f>
        <v>805929.8</v>
      </c>
      <c r="E985" s="1">
        <v>0</v>
      </c>
      <c r="F985" s="1">
        <v>0</v>
      </c>
      <c r="G985" s="2">
        <f t="shared" si="22"/>
        <v>4767.2281000000003</v>
      </c>
      <c r="H985" s="2">
        <f t="shared" si="19"/>
        <v>0.64999999990686774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128105.65</v>
      </c>
      <c r="D986" s="1">
        <f>BILANCA!E8</f>
        <v>128105.65</v>
      </c>
      <c r="E986" s="1">
        <v>0</v>
      </c>
      <c r="F986" s="1">
        <v>0</v>
      </c>
      <c r="G986" s="2">
        <f t="shared" si="22"/>
        <v>1152.9508499999999</v>
      </c>
      <c r="H986" s="2">
        <f t="shared" si="19"/>
        <v>0.70000000001164153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128105.65</v>
      </c>
      <c r="D987" s="1">
        <f>BILANCA!E9</f>
        <v>128105.65</v>
      </c>
      <c r="E987" s="1">
        <v>0</v>
      </c>
      <c r="F987" s="1">
        <v>0</v>
      </c>
      <c r="G987" s="2">
        <f t="shared" si="22"/>
        <v>1537.2678000000001</v>
      </c>
      <c r="H987" s="2">
        <f t="shared" si="19"/>
        <v>0.70000000001164153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643648.79999999993</v>
      </c>
      <c r="D990" s="1">
        <f>BILANCA!E12</f>
        <v>677824.15</v>
      </c>
      <c r="E990" s="1">
        <v>0</v>
      </c>
      <c r="F990" s="1">
        <v>0</v>
      </c>
      <c r="G990" s="2">
        <f t="shared" si="22"/>
        <v>13995.079699999998</v>
      </c>
      <c r="H990" s="2">
        <f t="shared" si="19"/>
        <v>0.35000000009313226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607339.87</v>
      </c>
      <c r="D991" s="1">
        <f>BILANCA!E13</f>
        <v>603909.10999999987</v>
      </c>
      <c r="E991" s="1">
        <v>0</v>
      </c>
      <c r="F991" s="1">
        <v>0</v>
      </c>
      <c r="G991" s="2">
        <f t="shared" si="22"/>
        <v>14521.264719999997</v>
      </c>
      <c r="H991" s="2">
        <f t="shared" si="19"/>
        <v>0.23999999987427145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13576.88</v>
      </c>
      <c r="D992" s="1">
        <f>BILANCA!E14</f>
        <v>13576.88</v>
      </c>
      <c r="E992" s="1">
        <v>0</v>
      </c>
      <c r="F992" s="1">
        <v>0</v>
      </c>
      <c r="G992" s="2">
        <f t="shared" si="22"/>
        <v>366.57575999999995</v>
      </c>
      <c r="H992" s="2">
        <f t="shared" si="19"/>
        <v>0.24000000000160071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940999.87</v>
      </c>
      <c r="D993" s="1">
        <f>BILANCA!E15</f>
        <v>940999.87</v>
      </c>
      <c r="E993" s="1">
        <v>0</v>
      </c>
      <c r="F993" s="1">
        <v>0</v>
      </c>
      <c r="G993" s="2">
        <f t="shared" si="22"/>
        <v>28229.9961</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6429.23</v>
      </c>
      <c r="D995" s="1">
        <f>BILANCA!E17</f>
        <v>20788.189999999999</v>
      </c>
      <c r="E995" s="1">
        <v>0</v>
      </c>
      <c r="F995" s="1">
        <v>0</v>
      </c>
      <c r="G995" s="2">
        <f t="shared" si="22"/>
        <v>576.06732</v>
      </c>
      <c r="H995" s="2">
        <f t="shared" si="19"/>
        <v>0.41999999999825377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353666.11</v>
      </c>
      <c r="D996" s="1">
        <f>BILANCA!E18</f>
        <v>371455.83</v>
      </c>
      <c r="E996" s="1">
        <v>0</v>
      </c>
      <c r="F996" s="1">
        <v>0</v>
      </c>
      <c r="G996" s="2">
        <f t="shared" si="22"/>
        <v>14255.51101</v>
      </c>
      <c r="H996" s="2">
        <f t="shared" si="19"/>
        <v>0.27999999996973202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16974.809999999998</v>
      </c>
      <c r="D997" s="1">
        <f>BILANCA!E19</f>
        <v>53914.400000000081</v>
      </c>
      <c r="E997" s="1">
        <v>0</v>
      </c>
      <c r="F997" s="1">
        <v>0</v>
      </c>
      <c r="G997" s="2">
        <f t="shared" si="22"/>
        <v>1747.2505400000023</v>
      </c>
      <c r="H997" s="2">
        <f t="shared" si="19"/>
        <v>0.59000000008381903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247246.97</v>
      </c>
      <c r="D998" s="1">
        <f>BILANCA!E20</f>
        <v>278416.43</v>
      </c>
      <c r="E998" s="1">
        <v>0</v>
      </c>
      <c r="F998" s="1">
        <v>0</v>
      </c>
      <c r="G998" s="2">
        <f t="shared" si="22"/>
        <v>12061.19745</v>
      </c>
      <c r="H998" s="2">
        <f t="shared" si="19"/>
        <v>0.45999999999185093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15055.75</v>
      </c>
      <c r="D999" s="1">
        <f>BILANCA!E21</f>
        <v>27054.63</v>
      </c>
      <c r="E999" s="1">
        <v>0</v>
      </c>
      <c r="F999" s="1">
        <v>0</v>
      </c>
      <c r="G999" s="2">
        <f t="shared" si="22"/>
        <v>1106.6401600000002</v>
      </c>
      <c r="H999" s="2">
        <f t="shared" si="19"/>
        <v>0.61999999999898137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37189.199999999997</v>
      </c>
      <c r="D1000" s="1">
        <f>BILANCA!E22</f>
        <v>42244.45</v>
      </c>
      <c r="E1000" s="1">
        <v>0</v>
      </c>
      <c r="F1000" s="1">
        <v>0</v>
      </c>
      <c r="G1000" s="2">
        <f t="shared" si="22"/>
        <v>2068.5277000000001</v>
      </c>
      <c r="H1000" s="2">
        <f t="shared" si="19"/>
        <v>0.64999999999417923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8996.84</v>
      </c>
      <c r="D1002" s="1">
        <f>BILANCA!E24</f>
        <v>8996.84</v>
      </c>
      <c r="E1002" s="1">
        <v>0</v>
      </c>
      <c r="F1002" s="1">
        <v>0</v>
      </c>
      <c r="G1002" s="2">
        <f t="shared" si="22"/>
        <v>512.81988000000001</v>
      </c>
      <c r="H1002" s="2">
        <f t="shared" si="19"/>
        <v>0.31999999999970896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53303.47</v>
      </c>
      <c r="D1003" s="1">
        <f>BILANCA!E25</f>
        <v>53303.47</v>
      </c>
      <c r="E1003" s="1">
        <v>0</v>
      </c>
      <c r="F1003" s="1">
        <v>0</v>
      </c>
      <c r="G1003" s="2">
        <f t="shared" si="22"/>
        <v>3198.2082</v>
      </c>
      <c r="H1003" s="2">
        <f t="shared" si="19"/>
        <v>0.94000000000232831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738.2</v>
      </c>
      <c r="D1004" s="1">
        <f>BILANCA!E26</f>
        <v>738.2</v>
      </c>
      <c r="E1004" s="1">
        <v>0</v>
      </c>
      <c r="F1004" s="1">
        <v>0</v>
      </c>
      <c r="G1004" s="2">
        <f t="shared" si="22"/>
        <v>46.506600000000006</v>
      </c>
      <c r="H1004" s="2">
        <f t="shared" si="19"/>
        <v>0.40000000000009095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345555.62</v>
      </c>
      <c r="D1006" s="1">
        <f>BILANCA!E28</f>
        <v>356839.62</v>
      </c>
      <c r="E1006" s="1">
        <v>0</v>
      </c>
      <c r="F1006" s="1">
        <v>0</v>
      </c>
      <c r="G1006" s="2">
        <f t="shared" si="22"/>
        <v>24362.40178</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19334.12</v>
      </c>
      <c r="D1013" s="1">
        <f>BILANCA!E35</f>
        <v>20000.64</v>
      </c>
      <c r="E1013" s="1">
        <v>0</v>
      </c>
      <c r="F1013" s="1">
        <v>0</v>
      </c>
      <c r="G1013" s="2">
        <f t="shared" si="22"/>
        <v>1780.0619999999999</v>
      </c>
      <c r="H1013" s="2">
        <f t="shared" si="19"/>
        <v>0.47999999999956344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19334.12</v>
      </c>
      <c r="D1014" s="1">
        <f>BILANCA!E36</f>
        <v>20000.64</v>
      </c>
      <c r="E1014" s="1">
        <v>0</v>
      </c>
      <c r="F1014" s="1">
        <v>0</v>
      </c>
      <c r="G1014" s="2">
        <f t="shared" si="22"/>
        <v>1839.3973999999998</v>
      </c>
      <c r="H1014" s="2">
        <f t="shared" si="19"/>
        <v>0.47999999999956344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12052.73</v>
      </c>
      <c r="D1032" s="1">
        <f>BILANCA!E54</f>
        <v>13278.62</v>
      </c>
      <c r="E1032" s="1">
        <v>0</v>
      </c>
      <c r="F1032" s="1">
        <v>0</v>
      </c>
      <c r="G1032" s="2">
        <f t="shared" si="22"/>
        <v>1891.8885300000002</v>
      </c>
      <c r="H1032" s="2">
        <f t="shared" si="19"/>
        <v>0.6499999999996362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12052.73</v>
      </c>
      <c r="D1033" s="1">
        <f>BILANCA!E55</f>
        <v>13278.62</v>
      </c>
      <c r="E1033" s="1">
        <v>0</v>
      </c>
      <c r="F1033" s="1">
        <v>0</v>
      </c>
      <c r="G1033" s="2">
        <f t="shared" si="22"/>
        <v>1930.4985000000001</v>
      </c>
      <c r="H1033" s="2">
        <f t="shared" si="19"/>
        <v>0.6499999999996362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65754.62</v>
      </c>
      <c r="D1046" s="1">
        <f>BILANCA!E68</f>
        <v>64070.600000000006</v>
      </c>
      <c r="E1046" s="1">
        <v>0</v>
      </c>
      <c r="F1046" s="1">
        <v>0</v>
      </c>
      <c r="G1046" s="2">
        <f t="shared" si="22"/>
        <v>12215.436659999999</v>
      </c>
      <c r="H1046" s="2">
        <f t="shared" si="19"/>
        <v>0.77999999999883585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17260.96</v>
      </c>
      <c r="D1047" s="1">
        <f>BILANCA!E69</f>
        <v>1750.31</v>
      </c>
      <c r="E1047" s="1">
        <v>0</v>
      </c>
      <c r="F1047" s="1">
        <v>0</v>
      </c>
      <c r="G1047" s="2">
        <f t="shared" si="22"/>
        <v>1328.7411200000001</v>
      </c>
      <c r="H1047" s="2">
        <f t="shared" si="19"/>
        <v>0.35000000000081855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17260.96</v>
      </c>
      <c r="D1048" s="1">
        <f>BILANCA!E70</f>
        <v>1750.31</v>
      </c>
      <c r="E1048" s="1">
        <v>0</v>
      </c>
      <c r="F1048" s="1">
        <v>0</v>
      </c>
      <c r="G1048" s="2">
        <f t="shared" si="22"/>
        <v>1349.5027</v>
      </c>
      <c r="H1048" s="2">
        <f t="shared" si="19"/>
        <v>0.35000000000081855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17260.96</v>
      </c>
      <c r="D1050" s="1">
        <f>BILANCA!E72</f>
        <v>1750.31</v>
      </c>
      <c r="E1050" s="1">
        <v>0</v>
      </c>
      <c r="F1050" s="1">
        <v>0</v>
      </c>
      <c r="G1050" s="2">
        <f t="shared" si="22"/>
        <v>1391.02586</v>
      </c>
      <c r="H1050" s="2">
        <f t="shared" si="19"/>
        <v>0.35000000000081855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396.5</v>
      </c>
      <c r="D1056" s="1">
        <f>BILANCA!E78</f>
        <v>1779.63</v>
      </c>
      <c r="E1056" s="1">
        <v>0</v>
      </c>
      <c r="F1056" s="1">
        <v>0</v>
      </c>
      <c r="G1056" s="2">
        <f t="shared" si="22"/>
        <v>288.77048000000002</v>
      </c>
      <c r="H1056" s="2">
        <f t="shared" si="19"/>
        <v>0.86999999999989086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396.5</v>
      </c>
      <c r="D1064" s="1">
        <f>BILANCA!E86</f>
        <v>1779.63</v>
      </c>
      <c r="E1064" s="1">
        <v>0</v>
      </c>
      <c r="F1064" s="1">
        <v>0</v>
      </c>
      <c r="G1064" s="2">
        <f t="shared" si="22"/>
        <v>320.41656</v>
      </c>
      <c r="H1064" s="2">
        <f t="shared" si="19"/>
        <v>0.86999999999989086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449</v>
      </c>
      <c r="D1124" s="1">
        <f>BILANCA!E146</f>
        <v>4213</v>
      </c>
      <c r="E1124" s="1">
        <v>0</v>
      </c>
      <c r="F1124" s="1">
        <v>0</v>
      </c>
      <c r="G1124" s="2">
        <f t="shared" si="22"/>
        <v>1251.3749999999998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51.87</v>
      </c>
      <c r="D1127" s="1">
        <f>BILANCA!E149</f>
        <v>51.87</v>
      </c>
      <c r="E1127" s="1">
        <v>0</v>
      </c>
      <c r="F1127" s="1">
        <v>0</v>
      </c>
      <c r="G1127" s="2">
        <f t="shared" si="22"/>
        <v>22.40784</v>
      </c>
      <c r="H1127" s="2">
        <f t="shared" si="23"/>
        <v>0.26000000000000512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51.87</v>
      </c>
      <c r="D1133" s="1">
        <f>BILANCA!E155</f>
        <v>51.87</v>
      </c>
      <c r="E1133" s="1">
        <v>0</v>
      </c>
      <c r="F1133" s="1">
        <v>0</v>
      </c>
      <c r="G1133" s="2">
        <f t="shared" si="22"/>
        <v>23.341499999999996</v>
      </c>
      <c r="H1133" s="2">
        <f t="shared" si="23"/>
        <v>0.26000000000000512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397.13</v>
      </c>
      <c r="D1138" s="1">
        <f>BILANCA!E160</f>
        <v>4161.13</v>
      </c>
      <c r="E1138" s="1">
        <v>0</v>
      </c>
      <c r="F1138" s="1">
        <v>0</v>
      </c>
      <c r="G1138" s="2">
        <f t="shared" si="22"/>
        <v>1351.5054499999999</v>
      </c>
      <c r="H1138" s="2">
        <f t="shared" si="23"/>
        <v>0.26000000000010459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47648.160000000003</v>
      </c>
      <c r="D1148" s="1">
        <f>BILANCA!E170</f>
        <v>56327.66</v>
      </c>
      <c r="E1148" s="1">
        <v>0</v>
      </c>
      <c r="F1148" s="1">
        <v>0</v>
      </c>
      <c r="G1148" s="2">
        <f t="shared" si="22"/>
        <v>26450.074200000003</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47648.160000000003</v>
      </c>
      <c r="D1151" s="1">
        <f>BILANCA!E173</f>
        <v>56327.66</v>
      </c>
      <c r="E1151" s="1">
        <v>0</v>
      </c>
      <c r="F1151" s="1">
        <v>0</v>
      </c>
      <c r="G1151" s="2">
        <f t="shared" si="22"/>
        <v>26930.984640000002</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837509.07</v>
      </c>
      <c r="D1152" s="1">
        <f>BILANCA!E175</f>
        <v>870000.4</v>
      </c>
      <c r="E1152" s="1">
        <v>0</v>
      </c>
      <c r="F1152" s="1">
        <v>0</v>
      </c>
      <c r="G1152" s="2">
        <f t="shared" si="22"/>
        <v>435599.16803000006</v>
      </c>
      <c r="H1152" s="2">
        <f t="shared" si="23"/>
        <v>0.46999999997206032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62836.459999999992</v>
      </c>
      <c r="D1153" s="1">
        <f>BILANCA!E176</f>
        <v>65102.899999999994</v>
      </c>
      <c r="E1153" s="1">
        <v>0</v>
      </c>
      <c r="F1153" s="1">
        <v>0</v>
      </c>
      <c r="G1153" s="2">
        <f t="shared" si="22"/>
        <v>32817.184200000003</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62817.369999999995</v>
      </c>
      <c r="D1154" s="1">
        <f>BILANCA!E177</f>
        <v>65102.899999999994</v>
      </c>
      <c r="E1154" s="1">
        <v>0</v>
      </c>
      <c r="F1154" s="1">
        <v>0</v>
      </c>
      <c r="G1154" s="2">
        <f t="shared" si="22"/>
        <v>33006.962070000001</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52636.77</v>
      </c>
      <c r="D1155" s="1">
        <f>BILANCA!E178</f>
        <v>62808.32</v>
      </c>
      <c r="E1155" s="1">
        <v>0</v>
      </c>
      <c r="F1155" s="1">
        <v>0</v>
      </c>
      <c r="G1155" s="2">
        <f t="shared" si="22"/>
        <v>30659.586519999997</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4280.97</v>
      </c>
      <c r="D1156" s="1">
        <f>BILANCA!E179</f>
        <v>2017.63</v>
      </c>
      <c r="E1156" s="1">
        <v>0</v>
      </c>
      <c r="F1156" s="1">
        <v>0</v>
      </c>
      <c r="G1156" s="2">
        <f t="shared" si="22"/>
        <v>1438.7077899999999</v>
      </c>
      <c r="H1156" s="2">
        <f t="shared" si="23"/>
        <v>0.3999999999996362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276.95</v>
      </c>
      <c r="E1157" s="1">
        <v>0</v>
      </c>
      <c r="F1157" s="1">
        <v>0</v>
      </c>
      <c r="G1157" s="2">
        <f t="shared" si="22"/>
        <v>96.378599999999992</v>
      </c>
      <c r="H1157" s="2">
        <f t="shared" si="23"/>
        <v>5.0000000000011369E-2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276.95</v>
      </c>
      <c r="E1159" s="1">
        <v>0</v>
      </c>
      <c r="F1159" s="1">
        <v>0</v>
      </c>
      <c r="G1159" s="2">
        <f t="shared" si="22"/>
        <v>97.486399999999989</v>
      </c>
      <c r="H1159" s="2">
        <f t="shared" si="23"/>
        <v>5.0000000000011369E-2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5899.63</v>
      </c>
      <c r="D1163" s="1">
        <f>BILANCA!E186</f>
        <v>0</v>
      </c>
      <c r="E1163" s="1">
        <v>0</v>
      </c>
      <c r="F1163" s="1">
        <v>0</v>
      </c>
      <c r="G1163" s="2">
        <f t="shared" si="22"/>
        <v>1061.9333999999999</v>
      </c>
      <c r="H1163" s="2">
        <f t="shared" si="23"/>
        <v>0.36999999999989086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19.09</v>
      </c>
      <c r="D1166" s="1">
        <f>BILANCA!E189</f>
        <v>0</v>
      </c>
      <c r="E1166" s="1">
        <v>0</v>
      </c>
      <c r="F1166" s="1">
        <v>0</v>
      </c>
      <c r="G1166" s="2">
        <f t="shared" si="22"/>
        <v>3.4934699999999999</v>
      </c>
      <c r="H1166" s="2">
        <f t="shared" si="23"/>
        <v>8.9999999999999858E-2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774672.61</v>
      </c>
      <c r="D1214" s="1">
        <f>BILANCA!E237</f>
        <v>804897.5</v>
      </c>
      <c r="E1214" s="1">
        <v>0</v>
      </c>
      <c r="F1214" s="1">
        <v>0</v>
      </c>
      <c r="G1214" s="2">
        <f t="shared" si="22"/>
        <v>550812.01791000005</v>
      </c>
      <c r="H1214" s="2">
        <f t="shared" si="23"/>
        <v>0.89000000001396984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761780.14</v>
      </c>
      <c r="D1215" s="1">
        <f>BILANCA!E238</f>
        <v>801008.67</v>
      </c>
      <c r="E1215" s="1">
        <v>0</v>
      </c>
      <c r="F1215" s="1">
        <v>0</v>
      </c>
      <c r="G1215" s="2">
        <f t="shared" si="22"/>
        <v>548401.01536000008</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761780.14</v>
      </c>
      <c r="D1216" s="1">
        <f>BILANCA!E239</f>
        <v>801008.67</v>
      </c>
      <c r="E1216" s="1">
        <v>0</v>
      </c>
      <c r="F1216" s="1">
        <v>0</v>
      </c>
      <c r="G1216" s="2">
        <f t="shared" si="22"/>
        <v>550764.81284000003</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738728.79</v>
      </c>
      <c r="D1217" s="1">
        <f>BILANCA!E240</f>
        <v>777240</v>
      </c>
      <c r="E1217" s="1">
        <v>0</v>
      </c>
      <c r="F1217" s="1">
        <v>0</v>
      </c>
      <c r="G1217" s="2">
        <f t="shared" si="22"/>
        <v>536610.85686000006</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23051.35</v>
      </c>
      <c r="D1218" s="1">
        <f>BILANCA!E241</f>
        <v>23768.67</v>
      </c>
      <c r="E1218" s="1">
        <v>0</v>
      </c>
      <c r="F1218" s="1">
        <v>0</v>
      </c>
      <c r="G1218" s="2">
        <f t="shared" si="22"/>
        <v>16588.342149999997</v>
      </c>
      <c r="H1218" s="2">
        <f t="shared" si="23"/>
        <v>0.68000000000029104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12443.47</v>
      </c>
      <c r="D1222" s="1">
        <f>BILANCA!E245</f>
        <v>3888.83</v>
      </c>
      <c r="E1222" s="1">
        <v>0</v>
      </c>
      <c r="F1222" s="1">
        <v>0</v>
      </c>
      <c r="G1222" s="2">
        <f t="shared" si="22"/>
        <v>4832.8500699999995</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12443.47</v>
      </c>
      <c r="D1223" s="1">
        <f>BILANCA!E246</f>
        <v>3888.83</v>
      </c>
      <c r="E1223" s="1">
        <v>0</v>
      </c>
      <c r="F1223" s="1">
        <v>0</v>
      </c>
      <c r="G1223" s="2">
        <f t="shared" si="22"/>
        <v>4853.0711999999994</v>
      </c>
      <c r="H1223" s="2">
        <f t="shared" si="23"/>
        <v>0.63999999999941792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12443.47</v>
      </c>
      <c r="D1224" s="1">
        <f>BILANCA!E247</f>
        <v>3888.83</v>
      </c>
      <c r="E1224" s="1">
        <v>0</v>
      </c>
      <c r="F1224" s="1">
        <v>0</v>
      </c>
      <c r="G1224" s="2">
        <f t="shared" si="22"/>
        <v>4873.2923300000002</v>
      </c>
      <c r="H1224" s="2">
        <f t="shared" si="23"/>
        <v>0.63999999999941792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449</v>
      </c>
      <c r="D1232" s="1">
        <f>BILANCA!E255</f>
        <v>0</v>
      </c>
      <c r="E1232" s="1">
        <v>0</v>
      </c>
      <c r="F1232" s="1">
        <v>0</v>
      </c>
      <c r="G1232" s="2">
        <f t="shared" si="22"/>
        <v>111.801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449</v>
      </c>
      <c r="D1240" s="1">
        <f>BILANCA!E264</f>
        <v>3903</v>
      </c>
      <c r="E1240" s="1">
        <v>0</v>
      </c>
      <c r="F1240" s="1">
        <v>0</v>
      </c>
      <c r="G1240" s="2">
        <f t="shared" si="22"/>
        <v>2121.5349999999999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310</v>
      </c>
      <c r="E1241" s="1">
        <v>0</v>
      </c>
      <c r="F1241" s="1">
        <v>0</v>
      </c>
      <c r="G1241" s="2">
        <f t="shared" si="22"/>
        <v>159.96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396.5</v>
      </c>
      <c r="D1244" s="1">
        <f>BILANCA!E268</f>
        <v>1779.63</v>
      </c>
      <c r="E1244" s="1">
        <v>0</v>
      </c>
      <c r="F1244" s="1">
        <v>0</v>
      </c>
      <c r="G1244" s="2">
        <f t="shared" si="24"/>
        <v>1032.4533600000002</v>
      </c>
      <c r="H1244" s="2">
        <f t="shared" si="23"/>
        <v>0.86999999999989086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10180.6</v>
      </c>
      <c r="D1263" s="1">
        <f>BILANCA!E287</f>
        <v>2294.58</v>
      </c>
      <c r="E1263" s="1">
        <v>0</v>
      </c>
      <c r="F1263" s="1">
        <v>0</v>
      </c>
      <c r="G1263" s="2">
        <f t="shared" si="24"/>
        <v>4135.5328</v>
      </c>
      <c r="H1263" s="2">
        <f t="shared" si="23"/>
        <v>0.81999999999970896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52636.77</v>
      </c>
      <c r="D1264" s="1">
        <f>BILANCA!E288</f>
        <v>62808.32</v>
      </c>
      <c r="E1264" s="1">
        <v>0</v>
      </c>
      <c r="F1264" s="1">
        <v>0</v>
      </c>
      <c r="G1264" s="2">
        <f t="shared" si="24"/>
        <v>50089.208210000004</v>
      </c>
      <c r="H1264" s="2">
        <f t="shared" si="23"/>
        <v>0.55000000000291038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19.09</v>
      </c>
      <c r="D1266" s="1">
        <f>BILANCA!E290</f>
        <v>0</v>
      </c>
      <c r="E1266" s="1">
        <v>0</v>
      </c>
      <c r="F1266" s="1">
        <v>0</v>
      </c>
      <c r="G1266" s="2">
        <f t="shared" si="24"/>
        <v>5.4024699999999992</v>
      </c>
      <c r="H1266" s="2">
        <f t="shared" si="23"/>
        <v>8.9999999999999858E-2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667308.5199999999</v>
      </c>
      <c r="D1408" s="1">
        <f>'RAS-funkcijski'!E114</f>
        <v>835710.49</v>
      </c>
      <c r="E1408" s="1">
        <v>0</v>
      </c>
      <c r="F1408" s="1">
        <v>0</v>
      </c>
      <c r="G1408" s="2">
        <f t="shared" si="24"/>
        <v>257260.245</v>
      </c>
      <c r="H1408" s="2">
        <f t="shared" si="27"/>
        <v>0.97000000008847564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635337.19999999995</v>
      </c>
      <c r="D1409" s="1">
        <f>'RAS-funkcijski'!E115</f>
        <v>797449.7</v>
      </c>
      <c r="E1409" s="1">
        <v>0</v>
      </c>
      <c r="F1409" s="1">
        <v>0</v>
      </c>
      <c r="G1409" s="2">
        <f t="shared" si="24"/>
        <v>247556.26260000002</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635337.19999999995</v>
      </c>
      <c r="D1411" s="1">
        <f>'RAS-funkcijski'!E117</f>
        <v>797449.7</v>
      </c>
      <c r="E1411" s="1">
        <v>0</v>
      </c>
      <c r="F1411" s="1">
        <v>0</v>
      </c>
      <c r="G1411" s="2">
        <f t="shared" si="24"/>
        <v>252016.73579999999</v>
      </c>
      <c r="H1411" s="2">
        <f t="shared" si="27"/>
        <v>0.5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31971.32</v>
      </c>
      <c r="D1420" s="1">
        <f>'RAS-funkcijski'!E126</f>
        <v>38260.79</v>
      </c>
      <c r="E1420" s="1">
        <v>0</v>
      </c>
      <c r="F1420" s="1">
        <v>0</v>
      </c>
      <c r="G1420" s="2">
        <f t="shared" si="24"/>
        <v>13236.1338</v>
      </c>
      <c r="H1420" s="2">
        <f t="shared" si="27"/>
        <v>0.52999999999883585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667308.5199999999</v>
      </c>
      <c r="D1435" s="13">
        <f>'RAS-funkcijski'!E141</f>
        <v>835710.49</v>
      </c>
      <c r="E1435" s="13">
        <v>0</v>
      </c>
      <c r="F1435" s="13">
        <v>0</v>
      </c>
      <c r="G1435" s="14">
        <f t="shared" si="24"/>
        <v>320405.94150000002</v>
      </c>
      <c r="H1435" s="14">
        <f t="shared" si="27"/>
        <v>0.97000000008847564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24499.18</v>
      </c>
      <c r="D1436" s="6">
        <f>'P-VRIO'!E5</f>
        <v>0</v>
      </c>
      <c r="E1436" s="6">
        <v>0</v>
      </c>
      <c r="F1436" s="6">
        <v>0</v>
      </c>
      <c r="G1436" s="7">
        <f t="shared" si="24"/>
        <v>24.499179999999999</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24499.18</v>
      </c>
      <c r="D1453" s="1">
        <f>'P-VRIO'!E22</f>
        <v>0</v>
      </c>
      <c r="E1453" s="1">
        <v>0</v>
      </c>
      <c r="F1453" s="1">
        <v>0</v>
      </c>
      <c r="G1453" s="2">
        <f t="shared" si="24"/>
        <v>440.98523999999998</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24499.18</v>
      </c>
      <c r="D1454" s="1">
        <f>'P-VRIO'!E23</f>
        <v>0</v>
      </c>
      <c r="E1454" s="1">
        <v>0</v>
      </c>
      <c r="F1454" s="1">
        <v>0</v>
      </c>
      <c r="G1454" s="2">
        <f t="shared" si="24"/>
        <v>465.48442</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24499.18</v>
      </c>
      <c r="D1456" s="1">
        <f>'P-VRIO'!E25</f>
        <v>0</v>
      </c>
      <c r="E1456" s="1">
        <v>0</v>
      </c>
      <c r="F1456" s="1">
        <v>0</v>
      </c>
      <c r="G1456" s="2">
        <f t="shared" si="24"/>
        <v>514.48278000000005</v>
      </c>
      <c r="H1456" s="2">
        <f t="shared" si="27"/>
        <v>0.18000000000029104</v>
      </c>
      <c r="I1456" s="10">
        <f t="shared" si="30"/>
        <v>92.60690040014974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62836.46</v>
      </c>
      <c r="D1480" s="6"/>
      <c r="E1480" s="6">
        <v>0</v>
      </c>
      <c r="F1480" s="6">
        <v>0</v>
      </c>
      <c r="G1480" s="7">
        <f t="shared" ref="G1480:G1580" si="34">B1480/1000*C1480</f>
        <v>62.836460000000002</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845481.89000000013</v>
      </c>
      <c r="D1481" s="1">
        <v>0</v>
      </c>
      <c r="E1481" s="1">
        <v>0</v>
      </c>
      <c r="F1481" s="1">
        <v>0</v>
      </c>
      <c r="G1481" s="2">
        <f t="shared" si="34"/>
        <v>1690.9637800000003</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907.9</v>
      </c>
      <c r="D1482" s="1">
        <v>0</v>
      </c>
      <c r="E1482" s="1">
        <v>0</v>
      </c>
      <c r="F1482" s="1">
        <v>0</v>
      </c>
      <c r="G1482" s="2">
        <f t="shared" si="34"/>
        <v>2.7237</v>
      </c>
      <c r="H1482" s="2">
        <f t="shared" si="35"/>
        <v>0.10000000000002274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819116.56</v>
      </c>
      <c r="D1483" s="1">
        <v>0</v>
      </c>
      <c r="E1483" s="1">
        <v>0</v>
      </c>
      <c r="F1483" s="1">
        <v>0</v>
      </c>
      <c r="G1483" s="2">
        <f t="shared" si="34"/>
        <v>3276.4662400000002</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670283.46</v>
      </c>
      <c r="D1484" s="1">
        <v>0</v>
      </c>
      <c r="E1484" s="1">
        <v>0</v>
      </c>
      <c r="F1484" s="1">
        <v>0</v>
      </c>
      <c r="G1484" s="2">
        <f t="shared" si="34"/>
        <v>3351.4173000000001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141648.75</v>
      </c>
      <c r="D1485" s="1">
        <v>0</v>
      </c>
      <c r="E1485" s="1">
        <v>0</v>
      </c>
      <c r="F1485" s="1">
        <v>0</v>
      </c>
      <c r="G1485" s="2">
        <f t="shared" si="34"/>
        <v>849.89250000000004</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569.62</v>
      </c>
      <c r="D1486" s="1">
        <v>0</v>
      </c>
      <c r="E1486" s="1">
        <v>0</v>
      </c>
      <c r="F1486" s="1">
        <v>0</v>
      </c>
      <c r="G1486" s="2">
        <f t="shared" si="34"/>
        <v>3.9873400000000001</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6326.8</v>
      </c>
      <c r="D1489" s="1">
        <v>0</v>
      </c>
      <c r="E1489" s="1">
        <v>0</v>
      </c>
      <c r="F1489" s="1">
        <v>0</v>
      </c>
      <c r="G1489" s="2">
        <f t="shared" si="34"/>
        <v>63.268000000000001</v>
      </c>
      <c r="H1489" s="2">
        <f t="shared" si="35"/>
        <v>0.1999999999998181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287.93</v>
      </c>
      <c r="D1491" s="1">
        <v>0</v>
      </c>
      <c r="E1491" s="1">
        <v>0</v>
      </c>
      <c r="F1491" s="1">
        <v>0</v>
      </c>
      <c r="G1491" s="2">
        <f t="shared" si="34"/>
        <v>3.4551600000000002</v>
      </c>
      <c r="H1491" s="2">
        <f t="shared" si="35"/>
        <v>6.9999999999993179E-2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25457.43</v>
      </c>
      <c r="D1492" s="1">
        <v>0</v>
      </c>
      <c r="E1492" s="1">
        <v>0</v>
      </c>
      <c r="F1492" s="1">
        <v>0</v>
      </c>
      <c r="G1492" s="2">
        <f t="shared" si="34"/>
        <v>330.94659000000001</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843215.45000000019</v>
      </c>
      <c r="D1499" s="1">
        <v>0</v>
      </c>
      <c r="E1499" s="1">
        <v>0</v>
      </c>
      <c r="F1499" s="1">
        <v>0</v>
      </c>
      <c r="G1499" s="2">
        <f t="shared" si="34"/>
        <v>16864.309000000005</v>
      </c>
      <c r="H1499" s="2">
        <f t="shared" si="35"/>
        <v>0.45000000018626451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907.9</v>
      </c>
      <c r="D1500" s="1">
        <v>0</v>
      </c>
      <c r="E1500" s="1">
        <v>0</v>
      </c>
      <c r="F1500" s="1">
        <v>0</v>
      </c>
      <c r="G1500" s="2">
        <f t="shared" si="34"/>
        <v>19.065899999999999</v>
      </c>
      <c r="H1500" s="2">
        <f t="shared" si="35"/>
        <v>0.10000000000002274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816826.51000000013</v>
      </c>
      <c r="D1501" s="1">
        <v>0</v>
      </c>
      <c r="E1501" s="1">
        <v>0</v>
      </c>
      <c r="F1501" s="1">
        <v>0</v>
      </c>
      <c r="G1501" s="2">
        <f t="shared" si="34"/>
        <v>17970.183220000003</v>
      </c>
      <c r="H1501" s="2">
        <f t="shared" si="35"/>
        <v>0.48999999987427145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659581.77</v>
      </c>
      <c r="D1502" s="1">
        <v>0</v>
      </c>
      <c r="E1502" s="1">
        <v>0</v>
      </c>
      <c r="F1502" s="1">
        <v>0</v>
      </c>
      <c r="G1502" s="2">
        <f t="shared" si="34"/>
        <v>15170.380709999999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144073.57999999999</v>
      </c>
      <c r="D1503" s="1">
        <v>0</v>
      </c>
      <c r="E1503" s="1">
        <v>0</v>
      </c>
      <c r="F1503" s="1">
        <v>0</v>
      </c>
      <c r="G1503" s="2">
        <f t="shared" si="34"/>
        <v>3457.7659199999998</v>
      </c>
      <c r="H1503" s="2">
        <f t="shared" si="35"/>
        <v>0.42000000001280569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656.8</v>
      </c>
      <c r="D1504" s="1">
        <v>0</v>
      </c>
      <c r="E1504" s="1">
        <v>0</v>
      </c>
      <c r="F1504" s="1">
        <v>0</v>
      </c>
      <c r="G1504" s="2">
        <f t="shared" si="34"/>
        <v>16.419999999999998</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12226.43</v>
      </c>
      <c r="D1507" s="1">
        <v>0</v>
      </c>
      <c r="E1507" s="1">
        <v>0</v>
      </c>
      <c r="F1507" s="1">
        <v>0</v>
      </c>
      <c r="G1507" s="2">
        <f t="shared" si="34"/>
        <v>342.34003999999999</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287.93</v>
      </c>
      <c r="D1509" s="1">
        <v>0</v>
      </c>
      <c r="E1509" s="1">
        <v>0</v>
      </c>
      <c r="F1509" s="1">
        <v>0</v>
      </c>
      <c r="G1509" s="2">
        <f t="shared" si="34"/>
        <v>8.6379000000000001</v>
      </c>
      <c r="H1509" s="2">
        <f t="shared" si="35"/>
        <v>6.9999999999993179E-2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25481.040000000001</v>
      </c>
      <c r="D1510" s="1">
        <v>0</v>
      </c>
      <c r="E1510" s="1">
        <v>0</v>
      </c>
      <c r="F1510" s="1">
        <v>0</v>
      </c>
      <c r="G1510" s="2">
        <f t="shared" si="34"/>
        <v>789.91224</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65102.899999999907</v>
      </c>
      <c r="D1517" s="1">
        <v>0</v>
      </c>
      <c r="E1517" s="1">
        <v>0</v>
      </c>
      <c r="F1517" s="1">
        <v>0</v>
      </c>
      <c r="G1517" s="2">
        <f t="shared" si="34"/>
        <v>2473.9101999999966</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2294.58</v>
      </c>
      <c r="D1518" s="1">
        <v>0</v>
      </c>
      <c r="E1518" s="1">
        <v>0</v>
      </c>
      <c r="F1518" s="1">
        <v>0</v>
      </c>
      <c r="G1518" s="2">
        <f t="shared" si="34"/>
        <v>89.488619999999997</v>
      </c>
      <c r="H1518" s="2">
        <f t="shared" si="35"/>
        <v>0.42000000000007276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2294.58</v>
      </c>
      <c r="D1524" s="1">
        <v>0</v>
      </c>
      <c r="E1524" s="1">
        <v>0</v>
      </c>
      <c r="F1524" s="1">
        <v>0</v>
      </c>
      <c r="G1524" s="2">
        <f t="shared" si="34"/>
        <v>103.25609999999999</v>
      </c>
      <c r="H1524" s="2">
        <f t="shared" si="35"/>
        <v>0.42000000000007276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2017.63</v>
      </c>
      <c r="D1530" s="1">
        <v>0</v>
      </c>
      <c r="E1530" s="1">
        <v>0</v>
      </c>
      <c r="F1530" s="1">
        <v>0</v>
      </c>
      <c r="G1530" s="2">
        <f t="shared" si="34"/>
        <v>102.89913</v>
      </c>
      <c r="H1530" s="2">
        <f t="shared" si="35"/>
        <v>0.36999999999989086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2017.63</v>
      </c>
      <c r="D1531" s="1">
        <v>0</v>
      </c>
      <c r="E1531" s="1">
        <v>0</v>
      </c>
      <c r="F1531" s="1">
        <v>0</v>
      </c>
      <c r="G1531" s="2">
        <f t="shared" si="34"/>
        <v>104.91676</v>
      </c>
      <c r="H1531" s="2">
        <f t="shared" si="35"/>
        <v>0.36999999999989086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276.95</v>
      </c>
      <c r="D1535" s="1">
        <v>0</v>
      </c>
      <c r="E1535" s="1">
        <v>0</v>
      </c>
      <c r="F1535" s="1">
        <v>0</v>
      </c>
      <c r="G1535" s="2">
        <f t="shared" si="34"/>
        <v>15.5092</v>
      </c>
      <c r="H1535" s="2">
        <f t="shared" si="35"/>
        <v>5.0000000000011369E-2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276.95</v>
      </c>
      <c r="D1539" s="1">
        <v>0</v>
      </c>
      <c r="E1539" s="1">
        <v>0</v>
      </c>
      <c r="F1539" s="1">
        <v>0</v>
      </c>
      <c r="G1539" s="2">
        <f t="shared" si="34"/>
        <v>16.616999999999997</v>
      </c>
      <c r="H1539" s="2">
        <f t="shared" si="35"/>
        <v>5.0000000000011369E-2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62808.32</v>
      </c>
      <c r="D1576" s="1">
        <v>0</v>
      </c>
      <c r="E1576" s="1">
        <v>0</v>
      </c>
      <c r="F1576" s="1">
        <v>0</v>
      </c>
      <c r="G1576" s="2">
        <f t="shared" si="34"/>
        <v>6092.4070400000001</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62808.32</v>
      </c>
      <c r="D1578" s="1">
        <v>0</v>
      </c>
      <c r="E1578" s="1">
        <v>0</v>
      </c>
      <c r="F1578" s="1">
        <v>0</v>
      </c>
      <c r="G1578" s="2">
        <f t="shared" si="34"/>
        <v>6218.0236800000002</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13877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665686.69999999995</v>
      </c>
      <c r="I16" s="170">
        <f>'PR-RAS'!E6</f>
        <v>827704.82000000007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652052.93999999994</v>
      </c>
      <c r="I17" s="170">
        <f>'PR-RAS'!E151</f>
        <v>810253.06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12443.470000000074</v>
      </c>
      <c r="I18" s="170">
        <f>'PR-RAS'!E645</f>
        <v>3888.8299999999581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771754.45</v>
      </c>
      <c r="I20" s="173">
        <f>BILANCA!E7</f>
        <v>805929.8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65754.62</v>
      </c>
      <c r="I21" s="175">
        <f>BILANCA!E68</f>
        <v>64070.600000000006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62836.459999999992</v>
      </c>
      <c r="I22" s="175">
        <f>BILANCA!E176</f>
        <v>65102.899999999994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774672.61</v>
      </c>
      <c r="I23" s="177">
        <f>BILANCA!E237</f>
        <v>804897.5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667308.5199999999</v>
      </c>
      <c r="I27" s="175">
        <f>'RAS-funkcijski'!E114</f>
        <v>835710.49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667308.5199999999</v>
      </c>
      <c r="I28" s="179">
        <f>'RAS-funkcijski'!E141</f>
        <v>835710.49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24499.18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24499.18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62836.46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65102.899999999907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2294.58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62808.32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3" zoomScaleNormal="100" workbookViewId="0">
      <selection activeCell="C722" sqref="C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665686.69999999995</v>
      </c>
      <c r="E6" s="51">
        <f>E7+E44+E50+E82+E106+E124+E133+E139</f>
        <v>827704.82000000007</v>
      </c>
      <c r="F6" s="52">
        <f t="shared" ref="F6:F131" si="0">IF(D6&lt;&gt;0,IF(E6/D6&gt;=100,"&gt;&gt;100",E6/D6*100),"-")</f>
        <v>124.33849436979891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573115.73</v>
      </c>
      <c r="E50" s="51">
        <f>E51+E54+E59+E62+E65+E68+E71+E74+E77</f>
        <v>721447.96000000008</v>
      </c>
      <c r="F50" s="52">
        <f t="shared" si="0"/>
        <v>125.88172374888404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565999.37</v>
      </c>
      <c r="E68" s="51">
        <f t="shared" si="15"/>
        <v>715085.29</v>
      </c>
      <c r="F68" s="52">
        <f t="shared" si="0"/>
        <v>126.34029786994287</v>
      </c>
    </row>
    <row r="69" spans="1:6" ht="12.75" customHeight="1" x14ac:dyDescent="0.2">
      <c r="A69" s="53" t="s">
        <v>184</v>
      </c>
      <c r="B69" s="85" t="s">
        <v>185</v>
      </c>
      <c r="C69" s="50" t="s">
        <v>184</v>
      </c>
      <c r="D69" s="242">
        <v>565999.37</v>
      </c>
      <c r="E69" s="242">
        <v>715085.29</v>
      </c>
      <c r="F69" s="52">
        <f t="shared" si="0"/>
        <v>126.34029786994287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7116.36</v>
      </c>
      <c r="E77" s="51">
        <f t="shared" si="18"/>
        <v>6362.67</v>
      </c>
      <c r="F77" s="52">
        <f t="shared" si="0"/>
        <v>89.409051818626381</v>
      </c>
    </row>
    <row r="78" spans="1:6" ht="12.75" customHeight="1" x14ac:dyDescent="0.2">
      <c r="A78" s="53">
        <v>6391</v>
      </c>
      <c r="B78" s="85" t="s">
        <v>202</v>
      </c>
      <c r="C78" s="50" t="s">
        <v>203</v>
      </c>
      <c r="D78" s="242">
        <v>0</v>
      </c>
      <c r="E78" s="242">
        <v>3303.96</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7116.36</v>
      </c>
      <c r="E80" s="242">
        <v>3058.71</v>
      </c>
      <c r="F80" s="52">
        <f t="shared" si="0"/>
        <v>42.981383741126081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16754.310000000001</v>
      </c>
      <c r="E106" s="51">
        <f t="shared" si="23"/>
        <v>11601.02</v>
      </c>
      <c r="F106" s="52">
        <f t="shared" si="0"/>
        <v>69.242003997777289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16754.310000000001</v>
      </c>
      <c r="E112" s="51">
        <f t="shared" si="25"/>
        <v>11601.02</v>
      </c>
      <c r="F112" s="52">
        <f t="shared" si="0"/>
        <v>69.242003997777289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16754.310000000001</v>
      </c>
      <c r="E117" s="242">
        <v>11601.02</v>
      </c>
      <c r="F117" s="52">
        <f t="shared" si="0"/>
        <v>69.242003997777289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4205.95</v>
      </c>
      <c r="E124" s="51">
        <f t="shared" si="27"/>
        <v>4284</v>
      </c>
      <c r="F124" s="52">
        <f t="shared" si="0"/>
        <v>101.85570441874012</v>
      </c>
    </row>
    <row r="125" spans="1:6" ht="12.75" customHeight="1" x14ac:dyDescent="0.2">
      <c r="A125" s="53">
        <v>661</v>
      </c>
      <c r="B125" s="86" t="s">
        <v>296</v>
      </c>
      <c r="C125" s="50" t="s">
        <v>297</v>
      </c>
      <c r="D125" s="51">
        <f t="shared" ref="D125:E125" si="28">SUM(D126:D127)</f>
        <v>4205.95</v>
      </c>
      <c r="E125" s="51">
        <f t="shared" si="28"/>
        <v>4284</v>
      </c>
      <c r="F125" s="52">
        <f t="shared" si="0"/>
        <v>101.85570441874012</v>
      </c>
    </row>
    <row r="126" spans="1:6" ht="12.75" customHeight="1" x14ac:dyDescent="0.2">
      <c r="A126" s="53">
        <v>6614</v>
      </c>
      <c r="B126" s="86" t="s">
        <v>298</v>
      </c>
      <c r="C126" s="50" t="s">
        <v>299</v>
      </c>
      <c r="D126" s="242">
        <v>60</v>
      </c>
      <c r="E126" s="242"/>
      <c r="F126" s="52">
        <f t="shared" si="0"/>
        <v>0</v>
      </c>
    </row>
    <row r="127" spans="1:6" ht="12.75" customHeight="1" x14ac:dyDescent="0.2">
      <c r="A127" s="53">
        <v>6615</v>
      </c>
      <c r="B127" s="86" t="s">
        <v>300</v>
      </c>
      <c r="C127" s="50" t="s">
        <v>301</v>
      </c>
      <c r="D127" s="242">
        <v>4145.95</v>
      </c>
      <c r="E127" s="242">
        <v>4284</v>
      </c>
      <c r="F127" s="52">
        <f t="shared" si="0"/>
        <v>103.3297555445676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71610.710000000006</v>
      </c>
      <c r="E133" s="51">
        <f t="shared" si="30"/>
        <v>90371.840000000011</v>
      </c>
      <c r="F133" s="52">
        <f t="shared" ref="F133:F223" si="31">IF(D133&lt;&gt;0,IF(E133/D133&gt;=100,"&gt;&gt;100",E133/D133*100),"-")</f>
        <v>126.19877669136363</v>
      </c>
    </row>
    <row r="134" spans="1:6" ht="24" x14ac:dyDescent="0.2">
      <c r="A134" s="53">
        <v>671</v>
      </c>
      <c r="B134" s="232" t="s">
        <v>314</v>
      </c>
      <c r="C134" s="50" t="s">
        <v>315</v>
      </c>
      <c r="D134" s="51">
        <f t="shared" ref="D134:E134" si="32">SUM(D135:D137)</f>
        <v>71610.710000000006</v>
      </c>
      <c r="E134" s="51">
        <f t="shared" si="32"/>
        <v>90371.840000000011</v>
      </c>
      <c r="F134" s="52">
        <f t="shared" si="31"/>
        <v>126.19877669136363</v>
      </c>
    </row>
    <row r="135" spans="1:6" ht="12.75" customHeight="1" x14ac:dyDescent="0.2">
      <c r="A135" s="53">
        <v>6711</v>
      </c>
      <c r="B135" s="85" t="s">
        <v>316</v>
      </c>
      <c r="C135" s="50" t="s">
        <v>317</v>
      </c>
      <c r="D135" s="242">
        <v>71610.710000000006</v>
      </c>
      <c r="E135" s="242">
        <v>66620.210000000006</v>
      </c>
      <c r="F135" s="52">
        <f t="shared" si="31"/>
        <v>93.031070352465434</v>
      </c>
    </row>
    <row r="136" spans="1:6" ht="24" x14ac:dyDescent="0.2">
      <c r="A136" s="53">
        <v>6712</v>
      </c>
      <c r="B136" s="232" t="s">
        <v>318</v>
      </c>
      <c r="C136" s="50" t="s">
        <v>319</v>
      </c>
      <c r="D136" s="242">
        <v>0</v>
      </c>
      <c r="E136" s="242">
        <v>23751.63</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652052.93999999994</v>
      </c>
      <c r="E151" s="51">
        <f t="shared" si="35"/>
        <v>810253.06</v>
      </c>
      <c r="F151" s="52">
        <f t="shared" si="31"/>
        <v>124.26185211280547</v>
      </c>
    </row>
    <row r="152" spans="1:6" ht="12.75" customHeight="1" x14ac:dyDescent="0.2">
      <c r="A152" s="53">
        <v>31</v>
      </c>
      <c r="B152" s="85" t="s">
        <v>349</v>
      </c>
      <c r="C152" s="50" t="s">
        <v>35</v>
      </c>
      <c r="D152" s="51">
        <f t="shared" ref="D152:E152" si="36">D153+D158+D159</f>
        <v>505621.89999999997</v>
      </c>
      <c r="E152" s="51">
        <f t="shared" si="36"/>
        <v>660258.03999999992</v>
      </c>
      <c r="F152" s="52">
        <f t="shared" si="31"/>
        <v>130.58335487446251</v>
      </c>
    </row>
    <row r="153" spans="1:6" ht="12.75" customHeight="1" x14ac:dyDescent="0.2">
      <c r="A153" s="53">
        <v>311</v>
      </c>
      <c r="B153" s="85" t="s">
        <v>350</v>
      </c>
      <c r="C153" s="50" t="s">
        <v>351</v>
      </c>
      <c r="D153" s="51">
        <f t="shared" ref="D153:E153" si="37">SUM(D154:D157)</f>
        <v>415882.72</v>
      </c>
      <c r="E153" s="51">
        <f t="shared" si="37"/>
        <v>545083.37</v>
      </c>
      <c r="F153" s="52">
        <f t="shared" si="31"/>
        <v>131.06660695111353</v>
      </c>
    </row>
    <row r="154" spans="1:6" ht="12.75" customHeight="1" x14ac:dyDescent="0.2">
      <c r="A154" s="53">
        <v>3111</v>
      </c>
      <c r="B154" s="85" t="s">
        <v>352</v>
      </c>
      <c r="C154" s="50" t="s">
        <v>353</v>
      </c>
      <c r="D154" s="242">
        <v>415882.72</v>
      </c>
      <c r="E154" s="242">
        <v>545083.37</v>
      </c>
      <c r="F154" s="52">
        <f t="shared" si="31"/>
        <v>131.06660695111353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21000.6</v>
      </c>
      <c r="E158" s="242">
        <v>25122.46</v>
      </c>
      <c r="F158" s="52">
        <f t="shared" si="31"/>
        <v>119.62734398064818</v>
      </c>
    </row>
    <row r="159" spans="1:6" ht="12.75" customHeight="1" x14ac:dyDescent="0.2">
      <c r="A159" s="53">
        <v>313</v>
      </c>
      <c r="B159" s="85" t="s">
        <v>362</v>
      </c>
      <c r="C159" s="50" t="s">
        <v>363</v>
      </c>
      <c r="D159" s="51">
        <f t="shared" ref="D159:E159" si="38">SUM(D160:D162)</f>
        <v>68738.58</v>
      </c>
      <c r="E159" s="51">
        <f t="shared" si="38"/>
        <v>90052.21</v>
      </c>
      <c r="F159" s="52">
        <f t="shared" si="31"/>
        <v>131.00679414675136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68738.58</v>
      </c>
      <c r="E161" s="242">
        <v>90052.21</v>
      </c>
      <c r="F161" s="52">
        <f t="shared" si="31"/>
        <v>131.00679414675136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139499.63</v>
      </c>
      <c r="E163" s="51">
        <f t="shared" si="39"/>
        <v>142810.67000000001</v>
      </c>
      <c r="F163" s="52">
        <f t="shared" si="31"/>
        <v>102.37351167167972</v>
      </c>
    </row>
    <row r="164" spans="1:6" ht="12.75" customHeight="1" x14ac:dyDescent="0.2">
      <c r="A164" s="53">
        <v>321</v>
      </c>
      <c r="B164" s="85" t="s">
        <v>371</v>
      </c>
      <c r="C164" s="50" t="s">
        <v>372</v>
      </c>
      <c r="D164" s="51">
        <f t="shared" ref="D164:E164" si="40">SUM(D165:D168)</f>
        <v>32032.629999999997</v>
      </c>
      <c r="E164" s="51">
        <f t="shared" si="40"/>
        <v>35132.699999999997</v>
      </c>
      <c r="F164" s="52">
        <f t="shared" si="31"/>
        <v>109.67785036695395</v>
      </c>
    </row>
    <row r="165" spans="1:6" ht="12.75" customHeight="1" x14ac:dyDescent="0.2">
      <c r="A165" s="53">
        <v>3211</v>
      </c>
      <c r="B165" s="85" t="s">
        <v>373</v>
      </c>
      <c r="C165" s="50" t="s">
        <v>374</v>
      </c>
      <c r="D165" s="242">
        <v>5213.9799999999996</v>
      </c>
      <c r="E165" s="242">
        <v>6731.68</v>
      </c>
      <c r="F165" s="52">
        <f t="shared" si="31"/>
        <v>129.10828196502482</v>
      </c>
    </row>
    <row r="166" spans="1:6" ht="12.75" customHeight="1" x14ac:dyDescent="0.2">
      <c r="A166" s="53">
        <v>3212</v>
      </c>
      <c r="B166" s="85" t="s">
        <v>375</v>
      </c>
      <c r="C166" s="50" t="s">
        <v>376</v>
      </c>
      <c r="D166" s="242">
        <v>25410.85</v>
      </c>
      <c r="E166" s="242">
        <v>26356.52</v>
      </c>
      <c r="F166" s="52">
        <f t="shared" si="31"/>
        <v>103.72152053158396</v>
      </c>
    </row>
    <row r="167" spans="1:6" ht="12.75" customHeight="1" x14ac:dyDescent="0.2">
      <c r="A167" s="53">
        <v>3213</v>
      </c>
      <c r="B167" s="85" t="s">
        <v>377</v>
      </c>
      <c r="C167" s="50" t="s">
        <v>378</v>
      </c>
      <c r="D167" s="242">
        <v>245</v>
      </c>
      <c r="E167" s="242">
        <v>535</v>
      </c>
      <c r="F167" s="52">
        <f t="shared" si="31"/>
        <v>218.36734693877551</v>
      </c>
    </row>
    <row r="168" spans="1:6" ht="12.75" customHeight="1" x14ac:dyDescent="0.2">
      <c r="A168" s="53">
        <v>3214</v>
      </c>
      <c r="B168" s="85" t="s">
        <v>379</v>
      </c>
      <c r="C168" s="50" t="s">
        <v>380</v>
      </c>
      <c r="D168" s="242">
        <v>1162.8</v>
      </c>
      <c r="E168" s="242">
        <v>1509.5</v>
      </c>
      <c r="F168" s="52">
        <f t="shared" si="31"/>
        <v>129.81596147230823</v>
      </c>
    </row>
    <row r="169" spans="1:6" ht="12.75" customHeight="1" x14ac:dyDescent="0.2">
      <c r="A169" s="53">
        <v>322</v>
      </c>
      <c r="B169" s="85" t="s">
        <v>381</v>
      </c>
      <c r="C169" s="50" t="s">
        <v>382</v>
      </c>
      <c r="D169" s="51">
        <f t="shared" ref="D169:E169" si="41">SUM(D170:D176)</f>
        <v>73910.340000000011</v>
      </c>
      <c r="E169" s="51">
        <f t="shared" si="41"/>
        <v>74903.340000000011</v>
      </c>
      <c r="F169" s="52">
        <f t="shared" si="31"/>
        <v>101.34351972944515</v>
      </c>
    </row>
    <row r="170" spans="1:6" ht="12.75" customHeight="1" x14ac:dyDescent="0.2">
      <c r="A170" s="53">
        <v>3221</v>
      </c>
      <c r="B170" s="85" t="s">
        <v>383</v>
      </c>
      <c r="C170" s="50" t="s">
        <v>384</v>
      </c>
      <c r="D170" s="242">
        <v>18610.02</v>
      </c>
      <c r="E170" s="242">
        <v>15593.71</v>
      </c>
      <c r="F170" s="52">
        <f t="shared" si="31"/>
        <v>83.792010970434205</v>
      </c>
    </row>
    <row r="171" spans="1:6" ht="12.75" customHeight="1" x14ac:dyDescent="0.2">
      <c r="A171" s="53">
        <v>3222</v>
      </c>
      <c r="B171" s="85" t="s">
        <v>385</v>
      </c>
      <c r="C171" s="50" t="s">
        <v>386</v>
      </c>
      <c r="D171" s="242">
        <v>31971.32</v>
      </c>
      <c r="E171" s="242">
        <v>38260.79</v>
      </c>
      <c r="F171" s="52">
        <f t="shared" si="31"/>
        <v>119.6722249816398</v>
      </c>
    </row>
    <row r="172" spans="1:6" ht="12.75" customHeight="1" x14ac:dyDescent="0.2">
      <c r="A172" s="53">
        <v>3223</v>
      </c>
      <c r="B172" s="85" t="s">
        <v>387</v>
      </c>
      <c r="C172" s="50" t="s">
        <v>388</v>
      </c>
      <c r="D172" s="242">
        <v>16640.14</v>
      </c>
      <c r="E172" s="242">
        <v>18643.66</v>
      </c>
      <c r="F172" s="52">
        <f t="shared" si="31"/>
        <v>112.04028331492404</v>
      </c>
    </row>
    <row r="173" spans="1:6" ht="12.75" customHeight="1" x14ac:dyDescent="0.2">
      <c r="A173" s="53">
        <v>3224</v>
      </c>
      <c r="B173" s="85" t="s">
        <v>389</v>
      </c>
      <c r="C173" s="50" t="s">
        <v>390</v>
      </c>
      <c r="D173" s="242">
        <v>687.33</v>
      </c>
      <c r="E173" s="242">
        <v>1126.1400000000001</v>
      </c>
      <c r="F173" s="52">
        <f t="shared" si="31"/>
        <v>163.84269564837851</v>
      </c>
    </row>
    <row r="174" spans="1:6" ht="12.75" customHeight="1" x14ac:dyDescent="0.2">
      <c r="A174" s="53">
        <v>3225</v>
      </c>
      <c r="B174" s="85" t="s">
        <v>391</v>
      </c>
      <c r="C174" s="50" t="s">
        <v>392</v>
      </c>
      <c r="D174" s="242">
        <v>5528.82</v>
      </c>
      <c r="E174" s="242">
        <v>591.58000000000004</v>
      </c>
      <c r="F174" s="52">
        <f t="shared" si="31"/>
        <v>10.699932354462618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472.71</v>
      </c>
      <c r="E176" s="242">
        <v>687.46</v>
      </c>
      <c r="F176" s="52">
        <f t="shared" si="31"/>
        <v>145.42954454105055</v>
      </c>
    </row>
    <row r="177" spans="1:6" ht="12.75" customHeight="1" x14ac:dyDescent="0.2">
      <c r="A177" s="53">
        <v>323</v>
      </c>
      <c r="B177" s="85" t="s">
        <v>397</v>
      </c>
      <c r="C177" s="50" t="s">
        <v>398</v>
      </c>
      <c r="D177" s="51">
        <f t="shared" ref="D177:E177" si="42">SUM(D178:D186)</f>
        <v>18490.440000000002</v>
      </c>
      <c r="E177" s="51">
        <f t="shared" si="42"/>
        <v>19598.03</v>
      </c>
      <c r="F177" s="52">
        <f t="shared" si="31"/>
        <v>105.99006838128243</v>
      </c>
    </row>
    <row r="178" spans="1:6" ht="12.75" customHeight="1" x14ac:dyDescent="0.2">
      <c r="A178" s="53">
        <v>3231</v>
      </c>
      <c r="B178" s="85" t="s">
        <v>399</v>
      </c>
      <c r="C178" s="50" t="s">
        <v>400</v>
      </c>
      <c r="D178" s="242">
        <v>2265.6799999999998</v>
      </c>
      <c r="E178" s="242">
        <v>2119.7199999999998</v>
      </c>
      <c r="F178" s="52">
        <f t="shared" si="31"/>
        <v>93.557783976554504</v>
      </c>
    </row>
    <row r="179" spans="1:6" ht="12.75" customHeight="1" x14ac:dyDescent="0.2">
      <c r="A179" s="53">
        <v>3232</v>
      </c>
      <c r="B179" s="85" t="s">
        <v>401</v>
      </c>
      <c r="C179" s="50" t="s">
        <v>402</v>
      </c>
      <c r="D179" s="242">
        <v>2336.89</v>
      </c>
      <c r="E179" s="242">
        <v>1078.6099999999999</v>
      </c>
      <c r="F179" s="52">
        <f t="shared" si="31"/>
        <v>46.155788248484093</v>
      </c>
    </row>
    <row r="180" spans="1:6" ht="12.75" customHeight="1" x14ac:dyDescent="0.2">
      <c r="A180" s="53">
        <v>3233</v>
      </c>
      <c r="B180" s="85" t="s">
        <v>403</v>
      </c>
      <c r="C180" s="50" t="s">
        <v>404</v>
      </c>
      <c r="D180" s="242">
        <v>0</v>
      </c>
      <c r="E180" s="242">
        <v>166.25</v>
      </c>
      <c r="F180" s="52" t="str">
        <f t="shared" si="31"/>
        <v>-</v>
      </c>
    </row>
    <row r="181" spans="1:6" ht="12.75" customHeight="1" x14ac:dyDescent="0.2">
      <c r="A181" s="53">
        <v>3234</v>
      </c>
      <c r="B181" s="85" t="s">
        <v>405</v>
      </c>
      <c r="C181" s="50" t="s">
        <v>406</v>
      </c>
      <c r="D181" s="242">
        <v>3696.13</v>
      </c>
      <c r="E181" s="242">
        <v>4023.92</v>
      </c>
      <c r="F181" s="52">
        <f t="shared" si="31"/>
        <v>108.86846512433274</v>
      </c>
    </row>
    <row r="182" spans="1:6" ht="12.75" customHeight="1" x14ac:dyDescent="0.2">
      <c r="A182" s="53">
        <v>3235</v>
      </c>
      <c r="B182" s="85" t="s">
        <v>407</v>
      </c>
      <c r="C182" s="50" t="s">
        <v>408</v>
      </c>
      <c r="D182" s="242">
        <v>329.12</v>
      </c>
      <c r="E182" s="242">
        <v>148.56</v>
      </c>
      <c r="F182" s="52">
        <f t="shared" si="31"/>
        <v>45.138551288283907</v>
      </c>
    </row>
    <row r="183" spans="1:6" ht="12.75" customHeight="1" x14ac:dyDescent="0.2">
      <c r="A183" s="53">
        <v>3236</v>
      </c>
      <c r="B183" s="85" t="s">
        <v>409</v>
      </c>
      <c r="C183" s="50" t="s">
        <v>410</v>
      </c>
      <c r="D183" s="242">
        <v>2724.53</v>
      </c>
      <c r="E183" s="242">
        <v>1899.98</v>
      </c>
      <c r="F183" s="52">
        <f t="shared" si="31"/>
        <v>69.736064568934822</v>
      </c>
    </row>
    <row r="184" spans="1:6" ht="12.75" customHeight="1" x14ac:dyDescent="0.2">
      <c r="A184" s="53">
        <v>3237</v>
      </c>
      <c r="B184" s="85" t="s">
        <v>411</v>
      </c>
      <c r="C184" s="50" t="s">
        <v>412</v>
      </c>
      <c r="D184" s="242">
        <v>1874.76</v>
      </c>
      <c r="E184" s="242">
        <v>5903.65</v>
      </c>
      <c r="F184" s="52">
        <f t="shared" si="31"/>
        <v>314.90164074334848</v>
      </c>
    </row>
    <row r="185" spans="1:6" ht="12.75" customHeight="1" x14ac:dyDescent="0.2">
      <c r="A185" s="53">
        <v>3238</v>
      </c>
      <c r="B185" s="85" t="s">
        <v>413</v>
      </c>
      <c r="C185" s="50" t="s">
        <v>414</v>
      </c>
      <c r="D185" s="242">
        <v>3811.69</v>
      </c>
      <c r="E185" s="242">
        <v>3479.93</v>
      </c>
      <c r="F185" s="52">
        <f t="shared" si="31"/>
        <v>91.296249170315519</v>
      </c>
    </row>
    <row r="186" spans="1:6" ht="12.75" customHeight="1" x14ac:dyDescent="0.2">
      <c r="A186" s="53">
        <v>3239</v>
      </c>
      <c r="B186" s="85" t="s">
        <v>415</v>
      </c>
      <c r="C186" s="50" t="s">
        <v>416</v>
      </c>
      <c r="D186" s="242">
        <v>1451.64</v>
      </c>
      <c r="E186" s="242">
        <v>777.41</v>
      </c>
      <c r="F186" s="52">
        <f t="shared" si="31"/>
        <v>53.553911438097593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15066.220000000001</v>
      </c>
      <c r="E188" s="51">
        <f t="shared" si="43"/>
        <v>13176.6</v>
      </c>
      <c r="F188" s="52">
        <f t="shared" si="31"/>
        <v>87.457902513039102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498.12</v>
      </c>
      <c r="E190" s="242">
        <v>654.88</v>
      </c>
      <c r="F190" s="52">
        <f t="shared" si="31"/>
        <v>131.47032843491527</v>
      </c>
    </row>
    <row r="191" spans="1:6" ht="12.75" customHeight="1" x14ac:dyDescent="0.2">
      <c r="A191" s="53">
        <v>3293</v>
      </c>
      <c r="B191" s="85" t="s">
        <v>425</v>
      </c>
      <c r="C191" s="50" t="s">
        <v>426</v>
      </c>
      <c r="D191" s="242">
        <v>192.39</v>
      </c>
      <c r="E191" s="242">
        <v>1072.3</v>
      </c>
      <c r="F191" s="52">
        <f t="shared" si="31"/>
        <v>557.35745101096734</v>
      </c>
    </row>
    <row r="192" spans="1:6" ht="12.75" customHeight="1" x14ac:dyDescent="0.2">
      <c r="A192" s="53">
        <v>3294</v>
      </c>
      <c r="B192" s="85" t="s">
        <v>427</v>
      </c>
      <c r="C192" s="50" t="s">
        <v>428</v>
      </c>
      <c r="D192" s="242">
        <v>123.27</v>
      </c>
      <c r="E192" s="242">
        <v>281</v>
      </c>
      <c r="F192" s="52">
        <f t="shared" si="31"/>
        <v>227.95489575728078</v>
      </c>
    </row>
    <row r="193" spans="1:6" ht="12.75" customHeight="1" x14ac:dyDescent="0.2">
      <c r="A193" s="53">
        <v>3295</v>
      </c>
      <c r="B193" s="85" t="s">
        <v>429</v>
      </c>
      <c r="C193" s="50" t="s">
        <v>430</v>
      </c>
      <c r="D193" s="242">
        <v>1540</v>
      </c>
      <c r="E193" s="242">
        <v>2156</v>
      </c>
      <c r="F193" s="52">
        <f t="shared" si="31"/>
        <v>140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12712.44</v>
      </c>
      <c r="E195" s="242">
        <v>9012.42</v>
      </c>
      <c r="F195" s="52">
        <f t="shared" si="31"/>
        <v>70.894493897316323</v>
      </c>
    </row>
    <row r="196" spans="1:6" ht="12.75" customHeight="1" x14ac:dyDescent="0.2">
      <c r="A196" s="53">
        <v>34</v>
      </c>
      <c r="B196" s="232" t="s">
        <v>435</v>
      </c>
      <c r="C196" s="50" t="s">
        <v>436</v>
      </c>
      <c r="D196" s="51">
        <f t="shared" ref="D196:E196" si="44">D197+D202+D210</f>
        <v>741.18999999999994</v>
      </c>
      <c r="E196" s="51">
        <f t="shared" si="44"/>
        <v>569.62</v>
      </c>
      <c r="F196" s="52">
        <f t="shared" si="31"/>
        <v>76.852089207895418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741.18999999999994</v>
      </c>
      <c r="E210" s="51">
        <f t="shared" si="47"/>
        <v>569.62</v>
      </c>
      <c r="F210" s="52">
        <f t="shared" si="31"/>
        <v>76.852089207895418</v>
      </c>
    </row>
    <row r="211" spans="1:6" ht="12.75" customHeight="1" x14ac:dyDescent="0.2">
      <c r="A211" s="53">
        <v>3431</v>
      </c>
      <c r="B211" s="232" t="s">
        <v>465</v>
      </c>
      <c r="C211" s="50" t="s">
        <v>466</v>
      </c>
      <c r="D211" s="242">
        <v>732.05</v>
      </c>
      <c r="E211" s="242">
        <v>569.62</v>
      </c>
      <c r="F211" s="52">
        <f t="shared" si="31"/>
        <v>77.811624889010318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9.14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5899.63</v>
      </c>
      <c r="E252" s="51">
        <f t="shared" si="63"/>
        <v>6326.8</v>
      </c>
      <c r="F252" s="52">
        <f t="shared" ref="F252:F258" si="64">IF(D252&lt;&gt;0,IF(E252/D252&gt;=100,"&gt;&gt;100",E252/D252*100),"-")</f>
        <v>107.24062356452862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5899.63</v>
      </c>
      <c r="E259" s="51">
        <f t="shared" si="66"/>
        <v>6326.8</v>
      </c>
      <c r="F259" s="52">
        <f t="shared" ref="F259:F262" si="67">IF(D259&lt;&gt;0,IF(E259/D259&gt;=100,"&gt;&gt;100",E259/D259*100),"-")</f>
        <v>107.24062356452862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5899.63</v>
      </c>
      <c r="E261" s="242">
        <v>6326.8</v>
      </c>
      <c r="F261" s="52">
        <f t="shared" si="67"/>
        <v>107.24062356452862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290.58999999999997</v>
      </c>
      <c r="E263" s="51">
        <f t="shared" si="68"/>
        <v>287.93</v>
      </c>
      <c r="F263" s="52">
        <f t="shared" ref="F263:F267" si="69">IF(D263&lt;&gt;0,IF(E263/D263&gt;=100,"&gt;&gt;100",E263/D263*100),"-")</f>
        <v>99.084620943597528</v>
      </c>
    </row>
    <row r="264" spans="1:6" ht="12.75" customHeight="1" x14ac:dyDescent="0.2">
      <c r="A264" s="53">
        <v>381</v>
      </c>
      <c r="B264" s="85" t="s">
        <v>567</v>
      </c>
      <c r="C264" s="50" t="s">
        <v>568</v>
      </c>
      <c r="D264" s="51">
        <f t="shared" ref="D264:E264" si="70">SUM(D265:D267)</f>
        <v>290.58999999999997</v>
      </c>
      <c r="E264" s="51">
        <f t="shared" si="70"/>
        <v>287.93</v>
      </c>
      <c r="F264" s="52">
        <f t="shared" si="69"/>
        <v>99.084620943597528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290.58999999999997</v>
      </c>
      <c r="E266" s="242">
        <v>287.93</v>
      </c>
      <c r="F266" s="52">
        <f t="shared" si="69"/>
        <v>99.084620943597528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652052.93999999994</v>
      </c>
      <c r="E289" s="51">
        <f t="shared" si="79"/>
        <v>810253.06</v>
      </c>
      <c r="F289" s="52">
        <f t="shared" si="76"/>
        <v>124.26185211280547</v>
      </c>
    </row>
    <row r="290" spans="1:6" ht="12.75" customHeight="1" x14ac:dyDescent="0.2">
      <c r="A290" s="53" t="s">
        <v>608</v>
      </c>
      <c r="B290" s="85" t="s">
        <v>619</v>
      </c>
      <c r="C290" s="50" t="s">
        <v>620</v>
      </c>
      <c r="D290" s="51">
        <f>IF(D6&gt;=D289,D6-D289,0)</f>
        <v>13633.760000000009</v>
      </c>
      <c r="E290" s="51">
        <f>IF(E6&gt;=E289,E6-E289,0)</f>
        <v>17451.760000000009</v>
      </c>
      <c r="F290" s="52">
        <f t="shared" si="76"/>
        <v>128.00401356632358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13433.89</v>
      </c>
      <c r="E292" s="242">
        <v>11894.5</v>
      </c>
      <c r="F292" s="52">
        <f t="shared" si="76"/>
        <v>88.540995943840542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449</v>
      </c>
      <c r="E294" s="242">
        <v>0</v>
      </c>
      <c r="F294" s="52">
        <f t="shared" si="76"/>
        <v>0</v>
      </c>
    </row>
    <row r="295" spans="1:6" ht="24" x14ac:dyDescent="0.2">
      <c r="A295" s="53">
        <v>9661</v>
      </c>
      <c r="B295" s="85" t="s">
        <v>629</v>
      </c>
      <c r="C295" s="50" t="s">
        <v>630</v>
      </c>
      <c r="D295" s="242">
        <v>397.13</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631.4</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631.4</v>
      </c>
      <c r="E311" s="51">
        <f t="shared" si="85"/>
        <v>0</v>
      </c>
      <c r="F311" s="52">
        <f t="shared" si="81"/>
        <v>0</v>
      </c>
    </row>
    <row r="312" spans="1:6" ht="12.75" customHeight="1" x14ac:dyDescent="0.2">
      <c r="A312" s="53">
        <v>721</v>
      </c>
      <c r="B312" s="85" t="s">
        <v>662</v>
      </c>
      <c r="C312" s="50" t="s">
        <v>663</v>
      </c>
      <c r="D312" s="51">
        <f t="shared" ref="D312:E312" si="86">SUM(D313:D316)</f>
        <v>631.4</v>
      </c>
      <c r="E312" s="51">
        <f t="shared" si="86"/>
        <v>0</v>
      </c>
      <c r="F312" s="52">
        <f t="shared" si="81"/>
        <v>0</v>
      </c>
    </row>
    <row r="313" spans="1:6" ht="12.75" customHeight="1" x14ac:dyDescent="0.2">
      <c r="A313" s="53">
        <v>7211</v>
      </c>
      <c r="B313" s="85" t="s">
        <v>664</v>
      </c>
      <c r="C313" s="50" t="s">
        <v>665</v>
      </c>
      <c r="D313" s="242">
        <v>631.4</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15255.579999999998</v>
      </c>
      <c r="E350" s="51">
        <f t="shared" si="95"/>
        <v>25457.43</v>
      </c>
      <c r="F350" s="52">
        <f t="shared" si="81"/>
        <v>166.8729081424633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11785.839999999998</v>
      </c>
      <c r="E363" s="51">
        <f t="shared" si="99"/>
        <v>25457.43</v>
      </c>
      <c r="F363" s="52">
        <f t="shared" si="81"/>
        <v>216.00013236222452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11429.039999999999</v>
      </c>
      <c r="E369" s="51">
        <f t="shared" si="101"/>
        <v>24858.11</v>
      </c>
      <c r="F369" s="52">
        <f t="shared" si="81"/>
        <v>217.49954501865426</v>
      </c>
    </row>
    <row r="370" spans="1:6" ht="12.75" customHeight="1" x14ac:dyDescent="0.2">
      <c r="A370" s="53">
        <v>4221</v>
      </c>
      <c r="B370" s="85" t="s">
        <v>674</v>
      </c>
      <c r="C370" s="50" t="s">
        <v>766</v>
      </c>
      <c r="D370" s="242">
        <v>7273.19</v>
      </c>
      <c r="E370" s="242">
        <v>6737.48</v>
      </c>
      <c r="F370" s="52">
        <f t="shared" si="81"/>
        <v>92.634456132728545</v>
      </c>
    </row>
    <row r="371" spans="1:6" ht="12.75" customHeight="1" x14ac:dyDescent="0.2">
      <c r="A371" s="53">
        <v>4222</v>
      </c>
      <c r="B371" s="85" t="s">
        <v>767</v>
      </c>
      <c r="C371" s="50" t="s">
        <v>768</v>
      </c>
      <c r="D371" s="242">
        <v>1085.8800000000001</v>
      </c>
      <c r="E371" s="242">
        <v>11998.88</v>
      </c>
      <c r="F371" s="52">
        <f t="shared" si="81"/>
        <v>1104.9913434265295</v>
      </c>
    </row>
    <row r="372" spans="1:6" ht="12.75" customHeight="1" x14ac:dyDescent="0.2">
      <c r="A372" s="53">
        <v>4223</v>
      </c>
      <c r="B372" s="85" t="s">
        <v>678</v>
      </c>
      <c r="C372" s="50" t="s">
        <v>769</v>
      </c>
      <c r="D372" s="242">
        <v>0</v>
      </c>
      <c r="E372" s="242">
        <v>6121.75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3069.97</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356.8</v>
      </c>
      <c r="E383" s="51">
        <f t="shared" si="103"/>
        <v>599.32000000000005</v>
      </c>
      <c r="F383" s="52">
        <f t="shared" si="81"/>
        <v>167.97085201793723</v>
      </c>
    </row>
    <row r="384" spans="1:6" ht="12.75" customHeight="1" x14ac:dyDescent="0.2">
      <c r="A384" s="53">
        <v>4241</v>
      </c>
      <c r="B384" s="85" t="s">
        <v>783</v>
      </c>
      <c r="C384" s="50" t="s">
        <v>784</v>
      </c>
      <c r="D384" s="242">
        <v>356.8</v>
      </c>
      <c r="E384" s="242">
        <v>599.32000000000005</v>
      </c>
      <c r="F384" s="52">
        <f t="shared" si="81"/>
        <v>167.97085201793723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3469.74</v>
      </c>
      <c r="E402" s="51">
        <f t="shared" si="109"/>
        <v>0</v>
      </c>
      <c r="F402" s="52">
        <f t="shared" si="81"/>
        <v>0</v>
      </c>
    </row>
    <row r="403" spans="1:6" ht="12.75" customHeight="1" x14ac:dyDescent="0.2">
      <c r="A403" s="53">
        <v>451</v>
      </c>
      <c r="B403" s="85" t="s">
        <v>811</v>
      </c>
      <c r="C403" s="50" t="s">
        <v>812</v>
      </c>
      <c r="D403" s="242">
        <v>3469.74</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14624.179999999998</v>
      </c>
      <c r="E408" s="51">
        <f t="shared" si="111"/>
        <v>25457.43</v>
      </c>
      <c r="F408" s="52">
        <f t="shared" si="81"/>
        <v>174.07765768747379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666318.1</v>
      </c>
      <c r="E412" s="51">
        <f>E6+E298</f>
        <v>827704.82000000007</v>
      </c>
      <c r="F412" s="52">
        <f t="shared" si="81"/>
        <v>124.22067177823925</v>
      </c>
    </row>
    <row r="413" spans="1:6" ht="12.75" customHeight="1" x14ac:dyDescent="0.2">
      <c r="A413" s="53" t="s">
        <v>608</v>
      </c>
      <c r="B413" s="85" t="s">
        <v>831</v>
      </c>
      <c r="C413" s="50" t="s">
        <v>832</v>
      </c>
      <c r="D413" s="51">
        <f t="shared" ref="D413:E413" si="112">D289+D350</f>
        <v>667308.5199999999</v>
      </c>
      <c r="E413" s="51">
        <f t="shared" si="112"/>
        <v>835710.49000000011</v>
      </c>
      <c r="F413" s="52">
        <f t="shared" si="81"/>
        <v>125.23599878508973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990.41999999992549</v>
      </c>
      <c r="E415" s="51">
        <f t="shared" si="114"/>
        <v>8005.6700000000419</v>
      </c>
      <c r="F415" s="52">
        <f t="shared" si="81"/>
        <v>808.31061569845565</v>
      </c>
    </row>
    <row r="416" spans="1:6" ht="12.75" customHeight="1" x14ac:dyDescent="0.2">
      <c r="A416" s="60" t="s">
        <v>837</v>
      </c>
      <c r="B416" s="232" t="s">
        <v>838</v>
      </c>
      <c r="C416" s="61" t="s">
        <v>839</v>
      </c>
      <c r="D416" s="51">
        <f t="shared" ref="D416:E416" si="115">IF(D292-D293+D409-D410&gt;=0,D292-D293+D409-D410,0)</f>
        <v>13433.89</v>
      </c>
      <c r="E416" s="51">
        <f t="shared" si="115"/>
        <v>11894.5</v>
      </c>
      <c r="F416" s="52">
        <f t="shared" si="81"/>
        <v>88.540995943840542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449</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666318.1</v>
      </c>
      <c r="E639" s="51">
        <f t="shared" si="180"/>
        <v>827704.82000000007</v>
      </c>
      <c r="F639" s="52">
        <f t="shared" si="119"/>
        <v>124.22067177823925</v>
      </c>
    </row>
    <row r="640" spans="1:6" ht="12.75" customHeight="1" x14ac:dyDescent="0.2">
      <c r="A640" s="53" t="s">
        <v>608</v>
      </c>
      <c r="B640" s="85" t="s">
        <v>1277</v>
      </c>
      <c r="C640" s="50" t="s">
        <v>1278</v>
      </c>
      <c r="D640" s="51">
        <f t="shared" ref="D640:E640" si="181">D413+D528</f>
        <v>667308.5199999999</v>
      </c>
      <c r="E640" s="51">
        <f t="shared" si="181"/>
        <v>835710.49000000011</v>
      </c>
      <c r="F640" s="52">
        <f t="shared" si="119"/>
        <v>125.23599878508973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990.41999999992549</v>
      </c>
      <c r="E642" s="51">
        <f t="shared" si="183"/>
        <v>8005.6700000000419</v>
      </c>
      <c r="F642" s="52">
        <f t="shared" si="119"/>
        <v>808.31061569845565</v>
      </c>
    </row>
    <row r="643" spans="1:6" ht="24" x14ac:dyDescent="0.2">
      <c r="A643" s="60" t="s">
        <v>1283</v>
      </c>
      <c r="B643" s="85" t="s">
        <v>1284</v>
      </c>
      <c r="C643" s="61" t="s">
        <v>1283</v>
      </c>
      <c r="D643" s="51">
        <f t="shared" ref="D643:E643" si="184">IF(D416-D417+D637-D638&gt;=0,D416-D417+D637-D638,0)</f>
        <v>13433.89</v>
      </c>
      <c r="E643" s="51">
        <f t="shared" si="184"/>
        <v>11894.5</v>
      </c>
      <c r="F643" s="52">
        <f t="shared" si="119"/>
        <v>88.540995943840542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12443.470000000074</v>
      </c>
      <c r="E645" s="51">
        <f t="shared" si="186"/>
        <v>3888.8299999999581</v>
      </c>
      <c r="F645" s="52">
        <f t="shared" si="119"/>
        <v>31.251973926886436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47648.160000000003</v>
      </c>
      <c r="E647" s="243">
        <v>56327.66</v>
      </c>
      <c r="F647" s="57">
        <f t="shared" si="119"/>
        <v>118.21581358020961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8068.54</v>
      </c>
      <c r="E649" s="242">
        <v>17260.96</v>
      </c>
      <c r="F649" s="52">
        <f t="shared" ref="F649:F724" si="188">IF(D649&lt;&gt;0,IF(E649/D649&gt;=100,"&gt;&gt;100",E649/D649*100),"-")</f>
        <v>213.92916190537568</v>
      </c>
    </row>
    <row r="650" spans="1:6" ht="12.75" customHeight="1" x14ac:dyDescent="0.2">
      <c r="A650" s="53" t="s">
        <v>1296</v>
      </c>
      <c r="B650" s="85" t="s">
        <v>1297</v>
      </c>
      <c r="C650" s="50" t="s">
        <v>1296</v>
      </c>
      <c r="D650" s="242">
        <v>157928.04</v>
      </c>
      <c r="E650" s="242">
        <v>161000.59</v>
      </c>
      <c r="F650" s="52">
        <f t="shared" si="188"/>
        <v>101.94553798046249</v>
      </c>
    </row>
    <row r="651" spans="1:6" ht="12.75" customHeight="1" x14ac:dyDescent="0.2">
      <c r="A651" s="53" t="s">
        <v>1298</v>
      </c>
      <c r="B651" s="85" t="s">
        <v>1299</v>
      </c>
      <c r="C651" s="50" t="s">
        <v>1298</v>
      </c>
      <c r="D651" s="242">
        <v>148735.62</v>
      </c>
      <c r="E651" s="242">
        <v>176511.24</v>
      </c>
      <c r="F651" s="52">
        <f t="shared" si="188"/>
        <v>118.67449101970328</v>
      </c>
    </row>
    <row r="652" spans="1:6" ht="24" x14ac:dyDescent="0.2">
      <c r="A652" s="53">
        <v>11</v>
      </c>
      <c r="B652" s="85" t="s">
        <v>1300</v>
      </c>
      <c r="C652" s="50" t="s">
        <v>1301</v>
      </c>
      <c r="D652" s="51">
        <f t="shared" ref="D652:E652" si="189">+D649+D650-D651</f>
        <v>17260.960000000021</v>
      </c>
      <c r="E652" s="51">
        <f t="shared" si="189"/>
        <v>1750.3099999999977</v>
      </c>
      <c r="F652" s="52">
        <f t="shared" si="188"/>
        <v>10.140281884669193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32</v>
      </c>
      <c r="E654" s="262">
        <v>34</v>
      </c>
      <c r="F654" s="52">
        <f t="shared" si="188"/>
        <v>106.25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561677.59</v>
      </c>
      <c r="E675" s="242">
        <v>713636.29</v>
      </c>
      <c r="F675" s="52">
        <f t="shared" si="188"/>
        <v>127.05443526774856</v>
      </c>
    </row>
    <row r="676" spans="1:6" ht="24" x14ac:dyDescent="0.2">
      <c r="A676" s="53">
        <v>63613</v>
      </c>
      <c r="B676" s="232" t="s">
        <v>1349</v>
      </c>
      <c r="C676" s="50" t="s">
        <v>1350</v>
      </c>
      <c r="D676" s="242">
        <v>4321.78</v>
      </c>
      <c r="E676" s="242">
        <v>1449</v>
      </c>
      <c r="F676" s="52">
        <f t="shared" si="188"/>
        <v>33.527851949891016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16754.310000000001</v>
      </c>
      <c r="E710" s="242">
        <v>11601.02</v>
      </c>
      <c r="F710" s="52">
        <f t="shared" si="188"/>
        <v>69.242003997777289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461.18</v>
      </c>
      <c r="E717" s="242"/>
      <c r="F717" s="52">
        <f t="shared" si="188"/>
        <v>0</v>
      </c>
    </row>
    <row r="718" spans="1:6" ht="12.75" customHeight="1" x14ac:dyDescent="0.2">
      <c r="A718" s="53">
        <v>32121</v>
      </c>
      <c r="B718" s="85" t="s">
        <v>1415</v>
      </c>
      <c r="C718" s="50" t="s">
        <v>1416</v>
      </c>
      <c r="D718" s="242">
        <v>25410.85</v>
      </c>
      <c r="E718" s="242">
        <v>26356.52</v>
      </c>
      <c r="F718" s="52">
        <f t="shared" si="188"/>
        <v>103.72152053158396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2251</v>
      </c>
      <c r="E720" s="242">
        <v>1154.03</v>
      </c>
      <c r="F720" s="52">
        <f t="shared" si="188"/>
        <v>51.267436694802306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3237</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1399.79</v>
      </c>
      <c r="E724" s="242"/>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5899.63</v>
      </c>
      <c r="E828" s="242">
        <v>6326.8</v>
      </c>
      <c r="F828" s="52">
        <f t="shared" si="190"/>
        <v>107.24062356452862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4"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837509.07</v>
      </c>
      <c r="E6" s="229">
        <f t="shared" si="0"/>
        <v>870000.4</v>
      </c>
      <c r="F6" s="230">
        <f t="shared" ref="F6:F260" si="1">IF(D6&gt;0,IF(E6/D6&gt;=100,"&gt;&gt;100",E6/D6*100),"-")</f>
        <v>103.87951977642464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771754.45</v>
      </c>
      <c r="E7" s="104">
        <f t="shared" si="2"/>
        <v>805929.8</v>
      </c>
      <c r="F7" s="93">
        <f t="shared" si="1"/>
        <v>104.42826730704307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128105.65</v>
      </c>
      <c r="E8" s="104">
        <f>E9+E10-E11</f>
        <v>128105.65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128105.65</v>
      </c>
      <c r="E9" s="247">
        <v>128105.65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643648.79999999993</v>
      </c>
      <c r="E12" s="104">
        <f t="shared" si="3"/>
        <v>677824.15</v>
      </c>
      <c r="F12" s="93">
        <f t="shared" si="1"/>
        <v>105.30962692698256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607339.87</v>
      </c>
      <c r="E13" s="104">
        <f t="shared" si="4"/>
        <v>603909.10999999987</v>
      </c>
      <c r="F13" s="93">
        <f t="shared" si="1"/>
        <v>99.435116946957535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13576.88</v>
      </c>
      <c r="E14" s="247">
        <v>13576.88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940999.87</v>
      </c>
      <c r="E15" s="247">
        <v>940999.87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6429.23</v>
      </c>
      <c r="E17" s="247">
        <v>20788.189999999999</v>
      </c>
      <c r="F17" s="93">
        <f t="shared" si="1"/>
        <v>323.33872018888729</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353666.11</v>
      </c>
      <c r="E18" s="247">
        <v>371455.83</v>
      </c>
      <c r="F18" s="93">
        <f t="shared" si="1"/>
        <v>105.03008897290161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16974.809999999998</v>
      </c>
      <c r="E19" s="104">
        <f t="shared" si="5"/>
        <v>53914.400000000081</v>
      </c>
      <c r="F19" s="93">
        <f t="shared" si="1"/>
        <v>317.61415886245612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247246.97</v>
      </c>
      <c r="E20" s="247">
        <v>278416.43</v>
      </c>
      <c r="F20" s="93">
        <f t="shared" si="1"/>
        <v>112.60660949656935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15055.75</v>
      </c>
      <c r="E21" s="247">
        <v>27054.63</v>
      </c>
      <c r="F21" s="93">
        <f t="shared" si="1"/>
        <v>179.69632864520199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37189.199999999997</v>
      </c>
      <c r="E22" s="247">
        <v>42244.45</v>
      </c>
      <c r="F22" s="93">
        <f t="shared" si="1"/>
        <v>113.59332817054413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8996.84</v>
      </c>
      <c r="E24" s="247">
        <v>8996.84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53303.47</v>
      </c>
      <c r="E25" s="247">
        <v>53303.47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738.2</v>
      </c>
      <c r="E26" s="247">
        <v>738.2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345555.62</v>
      </c>
      <c r="E28" s="247">
        <v>356839.62</v>
      </c>
      <c r="F28" s="93">
        <f t="shared" si="1"/>
        <v>103.26546562894853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19334.12</v>
      </c>
      <c r="E35" s="104">
        <f t="shared" si="7"/>
        <v>20000.64</v>
      </c>
      <c r="F35" s="93">
        <f t="shared" si="1"/>
        <v>103.4473769687992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19334.12</v>
      </c>
      <c r="E36" s="247">
        <v>20000.64</v>
      </c>
      <c r="F36" s="93">
        <f t="shared" si="1"/>
        <v>103.4473769687992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12052.73</v>
      </c>
      <c r="E54" s="247">
        <v>13278.62</v>
      </c>
      <c r="F54" s="93">
        <f t="shared" si="1"/>
        <v>110.17105668176424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12052.73</v>
      </c>
      <c r="E55" s="247">
        <v>13278.62</v>
      </c>
      <c r="F55" s="93">
        <f t="shared" si="1"/>
        <v>110.17105668176424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65754.62</v>
      </c>
      <c r="E68" s="104">
        <f t="shared" si="13"/>
        <v>64070.600000000006</v>
      </c>
      <c r="F68" s="93">
        <f t="shared" si="1"/>
        <v>97.438932808067349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17260.96</v>
      </c>
      <c r="E69" s="104">
        <f t="shared" si="14"/>
        <v>1750.31</v>
      </c>
      <c r="F69" s="93">
        <f t="shared" si="1"/>
        <v>10.14028188466922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17260.96</v>
      </c>
      <c r="E70" s="104">
        <f t="shared" si="15"/>
        <v>1750.31</v>
      </c>
      <c r="F70" s="93">
        <f t="shared" si="1"/>
        <v>10.14028188466922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17260.96</v>
      </c>
      <c r="E72" s="247">
        <v>1750.31</v>
      </c>
      <c r="F72" s="93">
        <f t="shared" si="1"/>
        <v>10.14028188466922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396.5</v>
      </c>
      <c r="E78" s="104">
        <f>E79+SUM(E82:E84)-E85+E86</f>
        <v>1779.63</v>
      </c>
      <c r="F78" s="93">
        <f t="shared" si="1"/>
        <v>448.8348045397226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396.5</v>
      </c>
      <c r="E86" s="247">
        <v>1779.63</v>
      </c>
      <c r="F86" s="93">
        <f t="shared" si="1"/>
        <v>448.8348045397226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449</v>
      </c>
      <c r="E146" s="104">
        <f t="shared" si="26"/>
        <v>4213</v>
      </c>
      <c r="F146" s="93">
        <f t="shared" si="1"/>
        <v>938.30734966592433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51.87</v>
      </c>
      <c r="E149" s="104">
        <f t="shared" si="27"/>
        <v>51.87</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51.87</v>
      </c>
      <c r="E155" s="247">
        <v>51.87</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397.13</v>
      </c>
      <c r="E160" s="247">
        <v>4161.13</v>
      </c>
      <c r="F160" s="93">
        <f t="shared" si="1"/>
        <v>1047.8004683604865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47648.160000000003</v>
      </c>
      <c r="E170" s="104">
        <f t="shared" si="29"/>
        <v>56327.66</v>
      </c>
      <c r="F170" s="93">
        <f t="shared" si="1"/>
        <v>118.21581358020961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47648.160000000003</v>
      </c>
      <c r="E173" s="247">
        <v>56327.66</v>
      </c>
      <c r="F173" s="93">
        <f t="shared" si="1"/>
        <v>118.21581358020961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837509.07</v>
      </c>
      <c r="E175" s="104">
        <f t="shared" si="30"/>
        <v>870000.4</v>
      </c>
      <c r="F175" s="93">
        <f t="shared" si="1"/>
        <v>103.87951977642464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62836.459999999992</v>
      </c>
      <c r="E176" s="104">
        <f t="shared" si="31"/>
        <v>65102.899999999994</v>
      </c>
      <c r="F176" s="93">
        <f t="shared" si="1"/>
        <v>103.60688682971637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62817.369999999995</v>
      </c>
      <c r="E177" s="104">
        <f t="shared" si="32"/>
        <v>65102.899999999994</v>
      </c>
      <c r="F177" s="93">
        <f t="shared" si="1"/>
        <v>103.63837263483013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52636.77</v>
      </c>
      <c r="E178" s="247">
        <v>62808.32</v>
      </c>
      <c r="F178" s="93">
        <f t="shared" si="1"/>
        <v>119.32403907002653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4280.97</v>
      </c>
      <c r="E179" s="247">
        <v>2017.63</v>
      </c>
      <c r="F179" s="93">
        <f t="shared" si="1"/>
        <v>47.130206471897722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276.95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276.95</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5899.63</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19.09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774672.61</v>
      </c>
      <c r="E237" s="104">
        <f t="shared" si="41"/>
        <v>804897.5</v>
      </c>
      <c r="F237" s="93">
        <f t="shared" si="1"/>
        <v>103.90163400768746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761780.14</v>
      </c>
      <c r="E238" s="104">
        <f t="shared" si="42"/>
        <v>801008.67</v>
      </c>
      <c r="F238" s="93">
        <f t="shared" si="1"/>
        <v>105.14958686111193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761780.14</v>
      </c>
      <c r="E239" s="104">
        <f t="shared" si="43"/>
        <v>801008.67</v>
      </c>
      <c r="F239" s="93">
        <f t="shared" si="1"/>
        <v>105.14958686111193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738728.79</v>
      </c>
      <c r="E240" s="247">
        <v>777240</v>
      </c>
      <c r="F240" s="93">
        <f t="shared" si="1"/>
        <v>105.21317302389149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23051.35</v>
      </c>
      <c r="E241" s="247">
        <v>23768.67</v>
      </c>
      <c r="F241" s="93">
        <f t="shared" si="1"/>
        <v>103.11183509859509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12443.47</v>
      </c>
      <c r="E245" s="104">
        <f t="shared" si="45"/>
        <v>3888.83</v>
      </c>
      <c r="F245" s="93">
        <f t="shared" si="1"/>
        <v>31.251973926886954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12443.47</v>
      </c>
      <c r="E246" s="104">
        <f t="shared" si="46"/>
        <v>3888.83</v>
      </c>
      <c r="F246" s="93">
        <f t="shared" si="1"/>
        <v>31.251973926886954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12443.47</v>
      </c>
      <c r="E247" s="247">
        <v>3888.83</v>
      </c>
      <c r="F247" s="93">
        <f t="shared" si="1"/>
        <v>31.251973926886954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449</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449</v>
      </c>
      <c r="E264" s="247">
        <v>3903</v>
      </c>
      <c r="F264" s="93">
        <f t="shared" si="50"/>
        <v>869.26503340757245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310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396.5</v>
      </c>
      <c r="E268" s="247">
        <v>1779.63</v>
      </c>
      <c r="F268" s="93">
        <f t="shared" si="50"/>
        <v>448.8348045397226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10180.6</v>
      </c>
      <c r="E287" s="247">
        <v>2294.58</v>
      </c>
      <c r="F287" s="93">
        <f t="shared" si="50"/>
        <v>22.538750171895565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52636.77</v>
      </c>
      <c r="E288" s="247">
        <v>62808.32</v>
      </c>
      <c r="F288" s="93">
        <f t="shared" si="50"/>
        <v>119.32403907002653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19.09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B147" sqref="B14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667308.5199999999</v>
      </c>
      <c r="E114" s="81">
        <f t="shared" si="22"/>
        <v>835710.49</v>
      </c>
      <c r="F114" s="63">
        <f t="shared" si="1"/>
        <v>125.23599878508971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635337.19999999995</v>
      </c>
      <c r="E115" s="81">
        <f t="shared" si="23"/>
        <v>797449.7</v>
      </c>
      <c r="F115" s="63">
        <f t="shared" si="1"/>
        <v>125.51597797201235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635337.19999999995</v>
      </c>
      <c r="E117" s="249">
        <v>797449.7</v>
      </c>
      <c r="F117" s="63">
        <f t="shared" si="1"/>
        <v>125.51597797201235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31971.32</v>
      </c>
      <c r="E126" s="249">
        <v>38260.79</v>
      </c>
      <c r="F126" s="63">
        <f t="shared" si="1"/>
        <v>119.6722249816398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667308.5199999999</v>
      </c>
      <c r="E141" s="106">
        <f t="shared" si="28"/>
        <v>835710.49</v>
      </c>
      <c r="F141" s="82">
        <f t="shared" si="1"/>
        <v>125.23599878508971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24499.18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24499.18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24499.18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24499.18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62836.46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845481.89000000013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907.9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819116.56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670283.46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141648.75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569.62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6326.8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287.93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25457.43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843215.45000000019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907.9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816826.51000000013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659581.77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144073.57999999999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656.8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12226.43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287.93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25481.040000000001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65102.899999999907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2294.58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2294.58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2017.63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2017.63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276.95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276.95</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62808.32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62808.32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13877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2025-01-31T09:24:31Z</cp:lastPrinted>
  <dcterms:created xsi:type="dcterms:W3CDTF">2022-04-01T05:14:30Z</dcterms:created>
  <dcterms:modified xsi:type="dcterms:W3CDTF">2025-01-31T11:13:05Z</dcterms:modified>
</cp:coreProperties>
</file>