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Vesna\Desktop\Financijski izvještaj od 01.01.-31.12.2025\"/>
    </mc:Choice>
  </mc:AlternateContent>
  <xr:revisionPtr revIDLastSave="0" documentId="13_ncr:1_{D136CC38-9115-4057-BC79-D47158AD02E9}" xr6:coauthVersionLast="36" xr6:coauthVersionMax="36" xr10:uidLastSave="{00000000-0000-0000-0000-000000000000}"/>
  <bookViews>
    <workbookView xWindow="0" yWindow="0" windowWidth="28800" windowHeight="116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2" i="9" s="1"/>
  <c r="F343" i="9"/>
  <c r="M341" i="9"/>
  <c r="F341" i="9" s="1"/>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c r="H331" i="9"/>
  <c r="E331" i="9" s="1"/>
  <c r="B331" i="9" s="1"/>
  <c r="G331" i="9"/>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M291" i="9"/>
  <c r="L291" i="9"/>
  <c r="F291" i="9"/>
  <c r="B291" i="9" s="1"/>
  <c r="E291" i="9"/>
  <c r="M290" i="9"/>
  <c r="L290" i="9"/>
  <c r="F290" i="9" s="1"/>
  <c r="B290" i="9" s="1"/>
  <c r="E290" i="9"/>
  <c r="M289" i="9"/>
  <c r="F289" i="9" s="1"/>
  <c r="L289" i="9"/>
  <c r="E289" i="9"/>
  <c r="B289" i="9"/>
  <c r="M288" i="9"/>
  <c r="L288" i="9"/>
  <c r="F288" i="9"/>
  <c r="E288" i="9"/>
  <c r="B288" i="9" s="1"/>
  <c r="M287" i="9"/>
  <c r="L287" i="9"/>
  <c r="F287" i="9"/>
  <c r="B287" i="9" s="1"/>
  <c r="E287" i="9"/>
  <c r="M286" i="9"/>
  <c r="L286" i="9"/>
  <c r="F286" i="9" s="1"/>
  <c r="E286" i="9"/>
  <c r="M285" i="9"/>
  <c r="F285" i="9" s="1"/>
  <c r="B285" i="9" s="1"/>
  <c r="L285" i="9"/>
  <c r="E285" i="9"/>
  <c r="M284" i="9"/>
  <c r="L284" i="9"/>
  <c r="F284" i="9" s="1"/>
  <c r="E284" i="9"/>
  <c r="B284" i="9" s="1"/>
  <c r="M283" i="9"/>
  <c r="L283" i="9"/>
  <c r="F283" i="9"/>
  <c r="B283" i="9" s="1"/>
  <c r="E283" i="9"/>
  <c r="M282" i="9"/>
  <c r="L282" i="9"/>
  <c r="F282" i="9" s="1"/>
  <c r="B282" i="9" s="1"/>
  <c r="E282" i="9"/>
  <c r="M281" i="9"/>
  <c r="F281" i="9" s="1"/>
  <c r="B281" i="9" s="1"/>
  <c r="L281" i="9"/>
  <c r="E281" i="9"/>
  <c r="M280" i="9"/>
  <c r="L280" i="9"/>
  <c r="F280" i="9"/>
  <c r="E280" i="9"/>
  <c r="B280" i="9" s="1"/>
  <c r="M279" i="9"/>
  <c r="F279" i="9" s="1"/>
  <c r="B279" i="9" s="1"/>
  <c r="L279" i="9"/>
  <c r="E279" i="9"/>
  <c r="M278" i="9"/>
  <c r="L278" i="9"/>
  <c r="F278" i="9" s="1"/>
  <c r="E278" i="9"/>
  <c r="B278" i="9" s="1"/>
  <c r="M277" i="9"/>
  <c r="F277" i="9" s="1"/>
  <c r="B277" i="9" s="1"/>
  <c r="L277" i="9"/>
  <c r="E277" i="9"/>
  <c r="M276" i="9"/>
  <c r="L276" i="9"/>
  <c r="F276" i="9" s="1"/>
  <c r="E276" i="9"/>
  <c r="M275" i="9"/>
  <c r="L275" i="9"/>
  <c r="F275" i="9"/>
  <c r="B275" i="9" s="1"/>
  <c r="E275" i="9"/>
  <c r="M274" i="9"/>
  <c r="L274" i="9"/>
  <c r="F274" i="9" s="1"/>
  <c r="B274" i="9" s="1"/>
  <c r="E274" i="9"/>
  <c r="M273" i="9"/>
  <c r="F273" i="9" s="1"/>
  <c r="B273" i="9" s="1"/>
  <c r="L273" i="9"/>
  <c r="E273" i="9"/>
  <c r="M272" i="9"/>
  <c r="L272" i="9"/>
  <c r="F272" i="9"/>
  <c r="E272" i="9"/>
  <c r="B272" i="9" s="1"/>
  <c r="M271" i="9"/>
  <c r="F271" i="9" s="1"/>
  <c r="B271" i="9" s="1"/>
  <c r="L271" i="9"/>
  <c r="E271" i="9"/>
  <c r="M270" i="9"/>
  <c r="L270" i="9"/>
  <c r="F270" i="9" s="1"/>
  <c r="E270" i="9"/>
  <c r="M269" i="9"/>
  <c r="F269" i="9" s="1"/>
  <c r="B269" i="9" s="1"/>
  <c r="L269" i="9"/>
  <c r="E269" i="9"/>
  <c r="M268" i="9"/>
  <c r="L268" i="9"/>
  <c r="F268" i="9" s="1"/>
  <c r="E268" i="9"/>
  <c r="B268" i="9" s="1"/>
  <c r="M267" i="9"/>
  <c r="L267" i="9"/>
  <c r="F267" i="9"/>
  <c r="B267" i="9" s="1"/>
  <c r="E267" i="9"/>
  <c r="M266" i="9"/>
  <c r="L266" i="9"/>
  <c r="F266" i="9" s="1"/>
  <c r="B266" i="9" s="1"/>
  <c r="E266" i="9"/>
  <c r="M265" i="9"/>
  <c r="L265" i="9"/>
  <c r="F265" i="9"/>
  <c r="B265" i="9" s="1"/>
  <c r="E265" i="9"/>
  <c r="M264" i="9"/>
  <c r="L264" i="9"/>
  <c r="F264" i="9"/>
  <c r="E264" i="9"/>
  <c r="B264" i="9" s="1"/>
  <c r="M263" i="9"/>
  <c r="L263" i="9"/>
  <c r="F263" i="9"/>
  <c r="B263" i="9" s="1"/>
  <c r="E263" i="9"/>
  <c r="M262" i="9"/>
  <c r="L262" i="9"/>
  <c r="F262" i="9" s="1"/>
  <c r="E262" i="9"/>
  <c r="B262" i="9" s="1"/>
  <c r="M261" i="9"/>
  <c r="F261" i="9" s="1"/>
  <c r="L261" i="9"/>
  <c r="E261" i="9"/>
  <c r="B261" i="9"/>
  <c r="M260" i="9"/>
  <c r="L260" i="9"/>
  <c r="F260" i="9" s="1"/>
  <c r="E260" i="9"/>
  <c r="M259" i="9"/>
  <c r="L259" i="9"/>
  <c r="F259" i="9"/>
  <c r="E259" i="9"/>
  <c r="B259" i="9"/>
  <c r="M258" i="9"/>
  <c r="L258" i="9"/>
  <c r="F258" i="9" s="1"/>
  <c r="B258" i="9" s="1"/>
  <c r="E258" i="9"/>
  <c r="M257" i="9"/>
  <c r="L257" i="9"/>
  <c r="F257" i="9"/>
  <c r="E257" i="9"/>
  <c r="B257" i="9"/>
  <c r="M256" i="9"/>
  <c r="L256" i="9"/>
  <c r="F256" i="9"/>
  <c r="E256" i="9"/>
  <c r="B256" i="9" s="1"/>
  <c r="M255" i="9"/>
  <c r="L255" i="9"/>
  <c r="F255" i="9"/>
  <c r="B255" i="9" s="1"/>
  <c r="E255" i="9"/>
  <c r="M254" i="9"/>
  <c r="L254" i="9"/>
  <c r="F254" i="9" s="1"/>
  <c r="E254" i="9"/>
  <c r="M253" i="9"/>
  <c r="L253" i="9"/>
  <c r="E253" i="9"/>
  <c r="M252" i="9"/>
  <c r="L252" i="9"/>
  <c r="F252" i="9" s="1"/>
  <c r="E252" i="9"/>
  <c r="B252" i="9" s="1"/>
  <c r="M251" i="9"/>
  <c r="L251" i="9"/>
  <c r="F251" i="9"/>
  <c r="E251" i="9"/>
  <c r="B251" i="9"/>
  <c r="M250" i="9"/>
  <c r="L250" i="9"/>
  <c r="F250" i="9" s="1"/>
  <c r="B250" i="9" s="1"/>
  <c r="E250" i="9"/>
  <c r="M249" i="9"/>
  <c r="L249" i="9"/>
  <c r="F249" i="9"/>
  <c r="E249" i="9"/>
  <c r="B249" i="9"/>
  <c r="M248" i="9"/>
  <c r="L248" i="9"/>
  <c r="F248" i="9"/>
  <c r="E248" i="9"/>
  <c r="B248" i="9" s="1"/>
  <c r="M247" i="9"/>
  <c r="L247" i="9"/>
  <c r="F247" i="9"/>
  <c r="E247" i="9"/>
  <c r="M246" i="9"/>
  <c r="L246" i="9"/>
  <c r="F246" i="9" s="1"/>
  <c r="E246" i="9"/>
  <c r="B246" i="9" s="1"/>
  <c r="M245" i="9"/>
  <c r="L245" i="9"/>
  <c r="F245" i="9" s="1"/>
  <c r="E245" i="9"/>
  <c r="B245" i="9"/>
  <c r="M244" i="9"/>
  <c r="L244" i="9"/>
  <c r="E244" i="9"/>
  <c r="M243" i="9"/>
  <c r="F243" i="9" s="1"/>
  <c r="B243" i="9" s="1"/>
  <c r="L243" i="9"/>
  <c r="E243" i="9"/>
  <c r="M242" i="9"/>
  <c r="L242" i="9"/>
  <c r="E242" i="9"/>
  <c r="M241" i="9"/>
  <c r="L241" i="9"/>
  <c r="F241" i="9"/>
  <c r="E241" i="9"/>
  <c r="B241" i="9"/>
  <c r="M240" i="9"/>
  <c r="F240" i="9" s="1"/>
  <c r="L240" i="9"/>
  <c r="E240" i="9"/>
  <c r="M239" i="9"/>
  <c r="F239" i="9" s="1"/>
  <c r="L239" i="9"/>
  <c r="E239" i="9"/>
  <c r="M238" i="9"/>
  <c r="L238" i="9"/>
  <c r="E238" i="9"/>
  <c r="M237" i="9"/>
  <c r="L237" i="9"/>
  <c r="E237" i="9"/>
  <c r="M236" i="9"/>
  <c r="L236" i="9"/>
  <c r="E236" i="9"/>
  <c r="M235" i="9"/>
  <c r="L235" i="9"/>
  <c r="F235" i="9"/>
  <c r="E235" i="9"/>
  <c r="B235" i="9"/>
  <c r="M234" i="9"/>
  <c r="L234" i="9"/>
  <c r="F234" i="9" s="1"/>
  <c r="B234" i="9" s="1"/>
  <c r="E234" i="9"/>
  <c r="M233" i="9"/>
  <c r="F233" i="9" s="1"/>
  <c r="B233" i="9" s="1"/>
  <c r="L233" i="9"/>
  <c r="E233" i="9"/>
  <c r="M232" i="9"/>
  <c r="L232" i="9"/>
  <c r="F232" i="9"/>
  <c r="E232" i="9"/>
  <c r="B232" i="9" s="1"/>
  <c r="M231" i="9"/>
  <c r="L231" i="9"/>
  <c r="F231" i="9"/>
  <c r="E231" i="9"/>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B172" i="9" s="1"/>
  <c r="E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E166" i="9" s="1"/>
  <c r="B166" i="9" s="1"/>
  <c r="G166" i="9"/>
  <c r="F166" i="9"/>
  <c r="H165" i="9"/>
  <c r="G165" i="9"/>
  <c r="E165" i="9" s="1"/>
  <c r="B165" i="9" s="1"/>
  <c r="F165" i="9"/>
  <c r="H164" i="9"/>
  <c r="G164" i="9"/>
  <c r="F164" i="9"/>
  <c r="B164" i="9" s="1"/>
  <c r="E164" i="9"/>
  <c r="H163" i="9"/>
  <c r="G163" i="9"/>
  <c r="E163" i="9" s="1"/>
  <c r="B163" i="9" s="1"/>
  <c r="F163" i="9"/>
  <c r="H162" i="9"/>
  <c r="G162" i="9"/>
  <c r="F162" i="9"/>
  <c r="H161" i="9"/>
  <c r="G161" i="9"/>
  <c r="F161" i="9"/>
  <c r="E161" i="9"/>
  <c r="B161" i="9" s="1"/>
  <c r="H160" i="9"/>
  <c r="G160" i="9"/>
  <c r="F160" i="9"/>
  <c r="H159" i="9"/>
  <c r="G159" i="9"/>
  <c r="E159" i="9" s="1"/>
  <c r="B159" i="9" s="1"/>
  <c r="F159" i="9"/>
  <c r="H158" i="9"/>
  <c r="E158" i="9" s="1"/>
  <c r="G158" i="9"/>
  <c r="F158" i="9"/>
  <c r="B158" i="9"/>
  <c r="H157" i="9"/>
  <c r="G157" i="9"/>
  <c r="E157" i="9" s="1"/>
  <c r="B157" i="9" s="1"/>
  <c r="F157" i="9"/>
  <c r="F156" i="9"/>
  <c r="H155" i="9"/>
  <c r="G155" i="9"/>
  <c r="E155" i="9" s="1"/>
  <c r="B155" i="9" s="1"/>
  <c r="F155" i="9"/>
  <c r="H154" i="9"/>
  <c r="G154" i="9"/>
  <c r="F154" i="9"/>
  <c r="H153" i="9"/>
  <c r="G153" i="9"/>
  <c r="F153" i="9"/>
  <c r="E153" i="9"/>
  <c r="B153" i="9" s="1"/>
  <c r="H152" i="9"/>
  <c r="G152" i="9"/>
  <c r="F152" i="9"/>
  <c r="H151" i="9"/>
  <c r="G151" i="9"/>
  <c r="F151" i="9"/>
  <c r="E151" i="9"/>
  <c r="B151" i="9" s="1"/>
  <c r="H150" i="9"/>
  <c r="G150" i="9"/>
  <c r="E150" i="9" s="1"/>
  <c r="B150" i="9" s="1"/>
  <c r="F150" i="9"/>
  <c r="H149" i="9"/>
  <c r="G149" i="9"/>
  <c r="F149" i="9"/>
  <c r="E149" i="9"/>
  <c r="B149" i="9" s="1"/>
  <c r="H148" i="9"/>
  <c r="G148" i="9"/>
  <c r="F148" i="9"/>
  <c r="E148" i="9"/>
  <c r="B148" i="9"/>
  <c r="H147" i="9"/>
  <c r="G147" i="9"/>
  <c r="E147" i="9" s="1"/>
  <c r="B147" i="9" s="1"/>
  <c r="F147" i="9"/>
  <c r="H146" i="9"/>
  <c r="G146" i="9"/>
  <c r="E146" i="9" s="1"/>
  <c r="B146" i="9" s="1"/>
  <c r="F146" i="9"/>
  <c r="H145" i="9"/>
  <c r="G145" i="9"/>
  <c r="F145" i="9"/>
  <c r="E145" i="9"/>
  <c r="B145" i="9" s="1"/>
  <c r="H144" i="9"/>
  <c r="G144" i="9"/>
  <c r="E144" i="9" s="1"/>
  <c r="B144" i="9" s="1"/>
  <c r="F144" i="9"/>
  <c r="H143" i="9"/>
  <c r="G143" i="9"/>
  <c r="F143" i="9"/>
  <c r="E143" i="9"/>
  <c r="B143" i="9" s="1"/>
  <c r="H142" i="9"/>
  <c r="G142" i="9"/>
  <c r="F142" i="9"/>
  <c r="H141" i="9"/>
  <c r="G141" i="9"/>
  <c r="F141" i="9"/>
  <c r="E141" i="9"/>
  <c r="B141" i="9" s="1"/>
  <c r="H140" i="9"/>
  <c r="G140" i="9"/>
  <c r="F140" i="9"/>
  <c r="B140" i="9" s="1"/>
  <c r="E140" i="9"/>
  <c r="H139" i="9"/>
  <c r="G139" i="9"/>
  <c r="E139" i="9" s="1"/>
  <c r="B139" i="9" s="1"/>
  <c r="F139" i="9"/>
  <c r="H138" i="9"/>
  <c r="G138" i="9"/>
  <c r="F138" i="9"/>
  <c r="H137" i="9"/>
  <c r="G137" i="9"/>
  <c r="F137" i="9"/>
  <c r="E137" i="9"/>
  <c r="B137" i="9" s="1"/>
  <c r="H136" i="9"/>
  <c r="G136" i="9"/>
  <c r="F136" i="9"/>
  <c r="H135" i="9"/>
  <c r="G135" i="9"/>
  <c r="E135" i="9" s="1"/>
  <c r="B135" i="9" s="1"/>
  <c r="F135" i="9"/>
  <c r="H134" i="9"/>
  <c r="G134" i="9"/>
  <c r="E134" i="9" s="1"/>
  <c r="F134" i="9"/>
  <c r="B134" i="9"/>
  <c r="H133" i="9"/>
  <c r="G133" i="9"/>
  <c r="E133" i="9" s="1"/>
  <c r="B133" i="9" s="1"/>
  <c r="F133" i="9"/>
  <c r="H132" i="9"/>
  <c r="G132" i="9"/>
  <c r="F132" i="9"/>
  <c r="B132" i="9" s="1"/>
  <c r="E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G126" i="9"/>
  <c r="F126" i="9"/>
  <c r="H125" i="9"/>
  <c r="G125" i="9"/>
  <c r="F125" i="9"/>
  <c r="E125" i="9"/>
  <c r="B125" i="9" s="1"/>
  <c r="H124" i="9"/>
  <c r="G124" i="9"/>
  <c r="F124" i="9"/>
  <c r="E124" i="9"/>
  <c r="B124" i="9"/>
  <c r="H123" i="9"/>
  <c r="G123" i="9"/>
  <c r="E123" i="9" s="1"/>
  <c r="B123" i="9" s="1"/>
  <c r="F123" i="9"/>
  <c r="H122" i="9"/>
  <c r="G122" i="9"/>
  <c r="F122" i="9"/>
  <c r="H121" i="9"/>
  <c r="G121" i="9"/>
  <c r="F121" i="9"/>
  <c r="E121" i="9"/>
  <c r="B121" i="9" s="1"/>
  <c r="H120" i="9"/>
  <c r="G120" i="9"/>
  <c r="F120" i="9"/>
  <c r="H119" i="9"/>
  <c r="G119" i="9"/>
  <c r="E119" i="9" s="1"/>
  <c r="B119" i="9" s="1"/>
  <c r="F119" i="9"/>
  <c r="H118" i="9"/>
  <c r="G118" i="9"/>
  <c r="E118" i="9" s="1"/>
  <c r="F118" i="9"/>
  <c r="B118" i="9"/>
  <c r="H117" i="9"/>
  <c r="G117" i="9"/>
  <c r="E117" i="9" s="1"/>
  <c r="B117" i="9" s="1"/>
  <c r="F117" i="9"/>
  <c r="H116" i="9"/>
  <c r="G116" i="9"/>
  <c r="F116" i="9"/>
  <c r="B116" i="9" s="1"/>
  <c r="E116" i="9"/>
  <c r="H115" i="9"/>
  <c r="G115" i="9"/>
  <c r="E115" i="9" s="1"/>
  <c r="B115" i="9" s="1"/>
  <c r="F115" i="9"/>
  <c r="H114" i="9"/>
  <c r="G114" i="9"/>
  <c r="E114" i="9" s="1"/>
  <c r="F114" i="9"/>
  <c r="B114" i="9"/>
  <c r="H113" i="9"/>
  <c r="G113" i="9"/>
  <c r="F113" i="9"/>
  <c r="E113" i="9"/>
  <c r="B113" i="9" s="1"/>
  <c r="H112" i="9"/>
  <c r="G112" i="9"/>
  <c r="E112" i="9" s="1"/>
  <c r="B112" i="9" s="1"/>
  <c r="F112" i="9"/>
  <c r="H111" i="9"/>
  <c r="G111" i="9"/>
  <c r="E111" i="9" s="1"/>
  <c r="B111" i="9" s="1"/>
  <c r="F111" i="9"/>
  <c r="H110" i="9"/>
  <c r="E110" i="9" s="1"/>
  <c r="B110" i="9" s="1"/>
  <c r="G110" i="9"/>
  <c r="F110" i="9"/>
  <c r="H109" i="9"/>
  <c r="G109" i="9"/>
  <c r="E109" i="9" s="1"/>
  <c r="B109" i="9" s="1"/>
  <c r="F109" i="9"/>
  <c r="H108" i="9"/>
  <c r="G108" i="9"/>
  <c r="F108" i="9"/>
  <c r="E108" i="9"/>
  <c r="B108" i="9"/>
  <c r="H107" i="9"/>
  <c r="G107" i="9"/>
  <c r="E107" i="9" s="1"/>
  <c r="B107" i="9" s="1"/>
  <c r="F107" i="9"/>
  <c r="H106" i="9"/>
  <c r="G106" i="9"/>
  <c r="F106" i="9"/>
  <c r="H105" i="9"/>
  <c r="G105" i="9"/>
  <c r="F105" i="9"/>
  <c r="E105" i="9"/>
  <c r="B105" i="9" s="1"/>
  <c r="H104" i="9"/>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G94" i="9"/>
  <c r="F94" i="9"/>
  <c r="H93" i="9"/>
  <c r="G93" i="9"/>
  <c r="F93" i="9"/>
  <c r="E93" i="9"/>
  <c r="B93" i="9" s="1"/>
  <c r="H92" i="9"/>
  <c r="G92" i="9"/>
  <c r="F92" i="9"/>
  <c r="B92" i="9" s="1"/>
  <c r="E92" i="9"/>
  <c r="H91" i="9"/>
  <c r="G91" i="9"/>
  <c r="E91" i="9" s="1"/>
  <c r="B91" i="9" s="1"/>
  <c r="F91" i="9"/>
  <c r="H90" i="9"/>
  <c r="G90" i="9"/>
  <c r="F90" i="9"/>
  <c r="H89" i="9"/>
  <c r="G89" i="9"/>
  <c r="F89" i="9"/>
  <c r="E89" i="9"/>
  <c r="B89" i="9" s="1"/>
  <c r="H88" i="9"/>
  <c r="G88" i="9"/>
  <c r="F88" i="9"/>
  <c r="H87" i="9"/>
  <c r="E87" i="9" s="1"/>
  <c r="B87" i="9" s="1"/>
  <c r="G87" i="9"/>
  <c r="F87" i="9"/>
  <c r="H86" i="9"/>
  <c r="G86" i="9"/>
  <c r="F86" i="9"/>
  <c r="H85" i="9"/>
  <c r="E85" i="9" s="1"/>
  <c r="B85" i="9" s="1"/>
  <c r="G85" i="9"/>
  <c r="F85" i="9"/>
  <c r="H84" i="9"/>
  <c r="E84" i="9" s="1"/>
  <c r="B84" i="9" s="1"/>
  <c r="G84" i="9"/>
  <c r="F84" i="9"/>
  <c r="H83" i="9"/>
  <c r="G83" i="9"/>
  <c r="E83" i="9" s="1"/>
  <c r="B83" i="9" s="1"/>
  <c r="F83" i="9"/>
  <c r="H82" i="9"/>
  <c r="G82" i="9"/>
  <c r="F82" i="9"/>
  <c r="H81" i="9"/>
  <c r="G81" i="9"/>
  <c r="F81" i="9"/>
  <c r="E81" i="9"/>
  <c r="B81" i="9" s="1"/>
  <c r="H80" i="9"/>
  <c r="G80" i="9"/>
  <c r="F80" i="9"/>
  <c r="H79" i="9"/>
  <c r="G79" i="9"/>
  <c r="F79" i="9"/>
  <c r="E79" i="9"/>
  <c r="B79" i="9" s="1"/>
  <c r="H78" i="9"/>
  <c r="G78" i="9"/>
  <c r="F78" i="9"/>
  <c r="H77" i="9"/>
  <c r="E77" i="9" s="1"/>
  <c r="B77" i="9" s="1"/>
  <c r="G77" i="9"/>
  <c r="F77" i="9"/>
  <c r="H76" i="9"/>
  <c r="G76" i="9"/>
  <c r="F76" i="9"/>
  <c r="B76" i="9" s="1"/>
  <c r="E76" i="9"/>
  <c r="H75" i="9"/>
  <c r="G75" i="9"/>
  <c r="E75" i="9" s="1"/>
  <c r="B75" i="9" s="1"/>
  <c r="F75" i="9"/>
  <c r="H74" i="9"/>
  <c r="G74" i="9"/>
  <c r="E74" i="9" s="1"/>
  <c r="B74" i="9" s="1"/>
  <c r="F74" i="9"/>
  <c r="H73" i="9"/>
  <c r="G73" i="9"/>
  <c r="F73" i="9"/>
  <c r="H72" i="9"/>
  <c r="G72" i="9"/>
  <c r="F72" i="9"/>
  <c r="E72" i="9"/>
  <c r="B72" i="9" s="1"/>
  <c r="H71" i="9"/>
  <c r="G71" i="9"/>
  <c r="E71" i="9" s="1"/>
  <c r="B71" i="9" s="1"/>
  <c r="F71" i="9"/>
  <c r="H70" i="9"/>
  <c r="G70" i="9"/>
  <c r="F70" i="9"/>
  <c r="E70" i="9"/>
  <c r="B70" i="9" s="1"/>
  <c r="H69" i="9"/>
  <c r="E69" i="9" s="1"/>
  <c r="B69" i="9" s="1"/>
  <c r="G69" i="9"/>
  <c r="F69" i="9"/>
  <c r="H68" i="9"/>
  <c r="G68" i="9"/>
  <c r="E68" i="9" s="1"/>
  <c r="B68" i="9" s="1"/>
  <c r="F68" i="9"/>
  <c r="H67" i="9"/>
  <c r="E67" i="9" s="1"/>
  <c r="G67" i="9"/>
  <c r="F67" i="9"/>
  <c r="B67" i="9"/>
  <c r="H66" i="9"/>
  <c r="G66" i="9"/>
  <c r="E66" i="9" s="1"/>
  <c r="B66" i="9" s="1"/>
  <c r="F66" i="9"/>
  <c r="H65" i="9"/>
  <c r="G65" i="9"/>
  <c r="E65" i="9" s="1"/>
  <c r="F65" i="9"/>
  <c r="H64" i="9"/>
  <c r="G64" i="9"/>
  <c r="F64" i="9"/>
  <c r="E64" i="9"/>
  <c r="B64" i="9" s="1"/>
  <c r="H63" i="9"/>
  <c r="G63" i="9"/>
  <c r="F63" i="9"/>
  <c r="H62" i="9"/>
  <c r="G62" i="9"/>
  <c r="E62" i="9" s="1"/>
  <c r="B62" i="9" s="1"/>
  <c r="F62" i="9"/>
  <c r="H61" i="9"/>
  <c r="E61" i="9" s="1"/>
  <c r="B61" i="9" s="1"/>
  <c r="G61" i="9"/>
  <c r="F61" i="9"/>
  <c r="H60" i="9"/>
  <c r="G60" i="9"/>
  <c r="E60" i="9" s="1"/>
  <c r="B60" i="9" s="1"/>
  <c r="F60" i="9"/>
  <c r="H59" i="9"/>
  <c r="E59" i="9" s="1"/>
  <c r="B59" i="9" s="1"/>
  <c r="G59" i="9"/>
  <c r="F59" i="9"/>
  <c r="H58" i="9"/>
  <c r="G58" i="9"/>
  <c r="E58" i="9" s="1"/>
  <c r="B58" i="9" s="1"/>
  <c r="F58" i="9"/>
  <c r="H57" i="9"/>
  <c r="G57" i="9"/>
  <c r="F57" i="9"/>
  <c r="H56" i="9"/>
  <c r="E56" i="9" s="1"/>
  <c r="B56" i="9" s="1"/>
  <c r="G56" i="9"/>
  <c r="F56" i="9"/>
  <c r="H55" i="9"/>
  <c r="G55" i="9"/>
  <c r="F55" i="9"/>
  <c r="H54" i="9"/>
  <c r="G54" i="9"/>
  <c r="E54" i="9" s="1"/>
  <c r="B54" i="9" s="1"/>
  <c r="F54" i="9"/>
  <c r="H53" i="9"/>
  <c r="E53" i="9" s="1"/>
  <c r="B53" i="9" s="1"/>
  <c r="G53" i="9"/>
  <c r="F53" i="9"/>
  <c r="H52" i="9"/>
  <c r="G52" i="9"/>
  <c r="F52" i="9"/>
  <c r="H51" i="9"/>
  <c r="E51" i="9" s="1"/>
  <c r="G51" i="9"/>
  <c r="F51" i="9"/>
  <c r="H50" i="9"/>
  <c r="G50" i="9"/>
  <c r="F50" i="9"/>
  <c r="H49" i="9"/>
  <c r="G49" i="9"/>
  <c r="F49" i="9"/>
  <c r="H48" i="9"/>
  <c r="E48" i="9" s="1"/>
  <c r="B48" i="9" s="1"/>
  <c r="G48" i="9"/>
  <c r="F48" i="9"/>
  <c r="H47" i="9"/>
  <c r="G47" i="9"/>
  <c r="F47" i="9"/>
  <c r="H46" i="9"/>
  <c r="G46" i="9"/>
  <c r="F46" i="9"/>
  <c r="H45" i="9"/>
  <c r="E45" i="9" s="1"/>
  <c r="B45" i="9" s="1"/>
  <c r="G45" i="9"/>
  <c r="F45" i="9"/>
  <c r="H44" i="9"/>
  <c r="G44" i="9"/>
  <c r="E44" i="9" s="1"/>
  <c r="B44" i="9" s="1"/>
  <c r="F44" i="9"/>
  <c r="H43" i="9"/>
  <c r="E43" i="9" s="1"/>
  <c r="G43" i="9"/>
  <c r="F43" i="9"/>
  <c r="B43" i="9" s="1"/>
  <c r="H42" i="9"/>
  <c r="G42" i="9"/>
  <c r="E42" i="9" s="1"/>
  <c r="B42" i="9" s="1"/>
  <c r="F42" i="9"/>
  <c r="H41" i="9"/>
  <c r="G41" i="9"/>
  <c r="F41" i="9"/>
  <c r="H40" i="9"/>
  <c r="G40" i="9"/>
  <c r="F40" i="9"/>
  <c r="E40" i="9"/>
  <c r="B40" i="9" s="1"/>
  <c r="H39" i="9"/>
  <c r="G39" i="9"/>
  <c r="F39" i="9"/>
  <c r="H38" i="9"/>
  <c r="G38" i="9"/>
  <c r="E38" i="9" s="1"/>
  <c r="B38" i="9" s="1"/>
  <c r="F38" i="9"/>
  <c r="H37" i="9"/>
  <c r="G37" i="9"/>
  <c r="F37" i="9"/>
  <c r="H36" i="9"/>
  <c r="G36" i="9"/>
  <c r="F36" i="9"/>
  <c r="H35" i="9"/>
  <c r="E35" i="9" s="1"/>
  <c r="G35" i="9"/>
  <c r="F35" i="9"/>
  <c r="B35" i="9" s="1"/>
  <c r="H34" i="9"/>
  <c r="G34" i="9"/>
  <c r="F34" i="9"/>
  <c r="H33" i="9"/>
  <c r="G33" i="9"/>
  <c r="E33" i="9" s="1"/>
  <c r="F33" i="9"/>
  <c r="H32" i="9"/>
  <c r="G32" i="9"/>
  <c r="F32" i="9"/>
  <c r="E32" i="9"/>
  <c r="B32" i="9" s="1"/>
  <c r="H31" i="9"/>
  <c r="G31" i="9"/>
  <c r="F31" i="9"/>
  <c r="H30" i="9"/>
  <c r="G30" i="9"/>
  <c r="E30" i="9" s="1"/>
  <c r="B30" i="9" s="1"/>
  <c r="F30" i="9"/>
  <c r="H29" i="9"/>
  <c r="G29" i="9"/>
  <c r="E29" i="9" s="1"/>
  <c r="B29" i="9" s="1"/>
  <c r="F29" i="9"/>
  <c r="H28" i="9"/>
  <c r="G28" i="9"/>
  <c r="E28" i="9" s="1"/>
  <c r="B28" i="9" s="1"/>
  <c r="F28" i="9"/>
  <c r="H27" i="9"/>
  <c r="E27" i="9" s="1"/>
  <c r="G27" i="9"/>
  <c r="F27" i="9"/>
  <c r="B27" i="9" s="1"/>
  <c r="H26" i="9"/>
  <c r="G26" i="9"/>
  <c r="F26" i="9"/>
  <c r="H25" i="9"/>
  <c r="G25" i="9"/>
  <c r="F25" i="9"/>
  <c r="F24" i="9"/>
  <c r="F4" i="9"/>
  <c r="O3" i="9"/>
  <c r="G296" i="9" s="1"/>
  <c r="E296" i="9" s="1"/>
  <c r="I3" i="9"/>
  <c r="H3" i="9"/>
  <c r="G3" i="9"/>
  <c r="D104" i="8"/>
  <c r="C1681" i="1" s="1"/>
  <c r="G1681" i="1" s="1"/>
  <c r="D97" i="8"/>
  <c r="D92" i="8"/>
  <c r="D87" i="8"/>
  <c r="D82" i="8"/>
  <c r="D77" i="8"/>
  <c r="D72" i="8"/>
  <c r="D67" i="8"/>
  <c r="D62" i="8"/>
  <c r="D57" i="8"/>
  <c r="D52" i="8"/>
  <c r="D46" i="8"/>
  <c r="D37" i="8"/>
  <c r="D27" i="8"/>
  <c r="D25" i="8" s="1"/>
  <c r="C1602" i="1" s="1"/>
  <c r="D18" i="8"/>
  <c r="D8" i="8"/>
  <c r="D6" i="8" s="1"/>
  <c r="E44" i="7"/>
  <c r="D44" i="7"/>
  <c r="E39" i="7"/>
  <c r="D39" i="7"/>
  <c r="E38" i="7"/>
  <c r="D38" i="7"/>
  <c r="E30" i="7"/>
  <c r="D30" i="7"/>
  <c r="E23" i="7"/>
  <c r="D23" i="7"/>
  <c r="D22" i="7" s="1"/>
  <c r="H34" i="3" s="1"/>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C1510" i="1" s="1"/>
  <c r="F113" i="6"/>
  <c r="F112" i="6"/>
  <c r="F111" i="6"/>
  <c r="F110" i="6"/>
  <c r="F109" i="6"/>
  <c r="F108" i="6"/>
  <c r="E107" i="6"/>
  <c r="D107" i="6"/>
  <c r="F107" i="6" s="1"/>
  <c r="F106" i="6"/>
  <c r="F105" i="6"/>
  <c r="F104" i="6"/>
  <c r="F103" i="6"/>
  <c r="F102" i="6"/>
  <c r="F101" i="6"/>
  <c r="F100" i="6"/>
  <c r="F99" i="6"/>
  <c r="E99" i="6"/>
  <c r="D99" i="6"/>
  <c r="D89" i="6" s="1"/>
  <c r="F89" i="6" s="1"/>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G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F76" i="5"/>
  <c r="E76" i="5"/>
  <c r="D76" i="5"/>
  <c r="F75" i="5"/>
  <c r="F74" i="5"/>
  <c r="F73" i="5"/>
  <c r="F72" i="5"/>
  <c r="E71" i="5"/>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D597" i="4" s="1"/>
  <c r="F597"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E536" i="4" s="1"/>
  <c r="D550" i="4"/>
  <c r="F549" i="4"/>
  <c r="F548" i="4"/>
  <c r="F547" i="4"/>
  <c r="F546" i="4"/>
  <c r="F545" i="4"/>
  <c r="E545" i="4"/>
  <c r="D545" i="4"/>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D479" i="4" s="1"/>
  <c r="F479" i="4" s="1"/>
  <c r="F484" i="4"/>
  <c r="F483" i="4"/>
  <c r="F482" i="4"/>
  <c r="F481" i="4"/>
  <c r="F480" i="4"/>
  <c r="E480" i="4"/>
  <c r="D480" i="4"/>
  <c r="E479" i="4"/>
  <c r="F478" i="4"/>
  <c r="F477" i="4"/>
  <c r="F476" i="4"/>
  <c r="E476" i="4"/>
  <c r="D476" i="4"/>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3" i="1" s="1"/>
  <c r="H423" i="1" s="1"/>
  <c r="D428" i="4"/>
  <c r="F427" i="4"/>
  <c r="E427" i="4"/>
  <c r="D422" i="1" s="1"/>
  <c r="H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E361" i="4" s="1"/>
  <c r="D366" i="4"/>
  <c r="F365" i="4"/>
  <c r="F364" i="4"/>
  <c r="F363" i="4"/>
  <c r="E362" i="4"/>
  <c r="D362" i="4"/>
  <c r="D361" i="4" s="1"/>
  <c r="F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F129" i="4"/>
  <c r="E129" i="4"/>
  <c r="D129" i="4"/>
  <c r="F128" i="4"/>
  <c r="F127"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G1684" i="1"/>
  <c r="C1684" i="1"/>
  <c r="C1683" i="1"/>
  <c r="H1683" i="1" s="1"/>
  <c r="C1682" i="1"/>
  <c r="G1682" i="1" s="1"/>
  <c r="C1680" i="1"/>
  <c r="H1680" i="1" s="1"/>
  <c r="G1679" i="1"/>
  <c r="C1679" i="1"/>
  <c r="H1679" i="1" s="1"/>
  <c r="C1678" i="1"/>
  <c r="H1677" i="1"/>
  <c r="G1677" i="1"/>
  <c r="C1677" i="1"/>
  <c r="G1676" i="1"/>
  <c r="C1676" i="1"/>
  <c r="H1676" i="1" s="1"/>
  <c r="C1675" i="1"/>
  <c r="H1674" i="1"/>
  <c r="C1674" i="1"/>
  <c r="G1674" i="1" s="1"/>
  <c r="C1673" i="1"/>
  <c r="H1673" i="1" s="1"/>
  <c r="C1672" i="1"/>
  <c r="G1671" i="1"/>
  <c r="C1671" i="1"/>
  <c r="H1671" i="1" s="1"/>
  <c r="H1670" i="1"/>
  <c r="C1670" i="1"/>
  <c r="G1670" i="1" s="1"/>
  <c r="C1669" i="1"/>
  <c r="H1669" i="1" s="1"/>
  <c r="H1668" i="1"/>
  <c r="G1668" i="1"/>
  <c r="C1668" i="1"/>
  <c r="G1667" i="1"/>
  <c r="C1667" i="1"/>
  <c r="H1667" i="1" s="1"/>
  <c r="H1666" i="1"/>
  <c r="C1666" i="1"/>
  <c r="G1666" i="1" s="1"/>
  <c r="H1665" i="1"/>
  <c r="G1665" i="1"/>
  <c r="C1665" i="1"/>
  <c r="G1664" i="1"/>
  <c r="C1664" i="1"/>
  <c r="H1664" i="1" s="1"/>
  <c r="G1663" i="1"/>
  <c r="C1663" i="1"/>
  <c r="H1663" i="1" s="1"/>
  <c r="C1662" i="1"/>
  <c r="H1661" i="1"/>
  <c r="G1661" i="1"/>
  <c r="C1661" i="1"/>
  <c r="G1660" i="1"/>
  <c r="C1660" i="1"/>
  <c r="H1660" i="1" s="1"/>
  <c r="C1659" i="1"/>
  <c r="H1658" i="1"/>
  <c r="C1658" i="1"/>
  <c r="G1658" i="1" s="1"/>
  <c r="H1657" i="1"/>
  <c r="G1657" i="1"/>
  <c r="C1657" i="1"/>
  <c r="C1656" i="1"/>
  <c r="G1655" i="1"/>
  <c r="C1655" i="1"/>
  <c r="H1655" i="1" s="1"/>
  <c r="H1654" i="1"/>
  <c r="C1654" i="1"/>
  <c r="G1654" i="1" s="1"/>
  <c r="H1653" i="1"/>
  <c r="G1653" i="1"/>
  <c r="C1653" i="1"/>
  <c r="H1652" i="1"/>
  <c r="C1652" i="1"/>
  <c r="G1652" i="1" s="1"/>
  <c r="G1651" i="1"/>
  <c r="C1651" i="1"/>
  <c r="H1651" i="1" s="1"/>
  <c r="H1650" i="1"/>
  <c r="C1650" i="1"/>
  <c r="G1650" i="1" s="1"/>
  <c r="H1649" i="1"/>
  <c r="G1649" i="1"/>
  <c r="C1649" i="1"/>
  <c r="G1648" i="1"/>
  <c r="C1648" i="1"/>
  <c r="H1648" i="1" s="1"/>
  <c r="G1647" i="1"/>
  <c r="C1647" i="1"/>
  <c r="H1647" i="1" s="1"/>
  <c r="C1646" i="1"/>
  <c r="H1645" i="1"/>
  <c r="G1645" i="1"/>
  <c r="C1645" i="1"/>
  <c r="G1644" i="1"/>
  <c r="C1644" i="1"/>
  <c r="H1644" i="1" s="1"/>
  <c r="C1643" i="1"/>
  <c r="C1642" i="1"/>
  <c r="G1642" i="1" s="1"/>
  <c r="H1641" i="1"/>
  <c r="G1641" i="1"/>
  <c r="C1641" i="1"/>
  <c r="C1640" i="1"/>
  <c r="C1639" i="1"/>
  <c r="H1639" i="1" s="1"/>
  <c r="C1638" i="1"/>
  <c r="G1638" i="1" s="1"/>
  <c r="C1637" i="1"/>
  <c r="H1637" i="1" s="1"/>
  <c r="C1636" i="1"/>
  <c r="G1636" i="1" s="1"/>
  <c r="C1635" i="1"/>
  <c r="H1635" i="1" s="1"/>
  <c r="C1633" i="1"/>
  <c r="H1633" i="1" s="1"/>
  <c r="G1632" i="1"/>
  <c r="C1632" i="1"/>
  <c r="H1632" i="1" s="1"/>
  <c r="G1631" i="1"/>
  <c r="C1631" i="1"/>
  <c r="H1631" i="1" s="1"/>
  <c r="C1630" i="1"/>
  <c r="C1629" i="1"/>
  <c r="H1629" i="1" s="1"/>
  <c r="C1627" i="1"/>
  <c r="C1626" i="1"/>
  <c r="G1626" i="1" s="1"/>
  <c r="H1625" i="1"/>
  <c r="G1625" i="1"/>
  <c r="C1625" i="1"/>
  <c r="C1624" i="1"/>
  <c r="C1623" i="1"/>
  <c r="H1623" i="1" s="1"/>
  <c r="G1620" i="1"/>
  <c r="C1620" i="1"/>
  <c r="H1620" i="1" s="1"/>
  <c r="C1619" i="1"/>
  <c r="H1619" i="1" s="1"/>
  <c r="C1618" i="1"/>
  <c r="H1617" i="1"/>
  <c r="G1617" i="1"/>
  <c r="C1617" i="1"/>
  <c r="C1616" i="1"/>
  <c r="H1616" i="1" s="1"/>
  <c r="C1615" i="1"/>
  <c r="H1614" i="1"/>
  <c r="C1614" i="1"/>
  <c r="G1614" i="1" s="1"/>
  <c r="C1613" i="1"/>
  <c r="H1613" i="1" s="1"/>
  <c r="C1612" i="1"/>
  <c r="C1611" i="1"/>
  <c r="H1611" i="1" s="1"/>
  <c r="C1610" i="1"/>
  <c r="G1610" i="1" s="1"/>
  <c r="H1609" i="1"/>
  <c r="G1609" i="1"/>
  <c r="C1609" i="1"/>
  <c r="H1608" i="1"/>
  <c r="G1608" i="1"/>
  <c r="C1608" i="1"/>
  <c r="C1607" i="1"/>
  <c r="H1607" i="1" s="1"/>
  <c r="C1606" i="1"/>
  <c r="G1606" i="1" s="1"/>
  <c r="C1605" i="1"/>
  <c r="H1605" i="1" s="1"/>
  <c r="C1604" i="1"/>
  <c r="G1604" i="1" s="1"/>
  <c r="C1603" i="1"/>
  <c r="H1603" i="1" s="1"/>
  <c r="C1601" i="1"/>
  <c r="H1601" i="1" s="1"/>
  <c r="C1600" i="1"/>
  <c r="H1600" i="1" s="1"/>
  <c r="C1599" i="1"/>
  <c r="H1598" i="1"/>
  <c r="C1598" i="1"/>
  <c r="G1598" i="1" s="1"/>
  <c r="H1597" i="1"/>
  <c r="G1597" i="1"/>
  <c r="C1597" i="1"/>
  <c r="C1596" i="1"/>
  <c r="G1595" i="1"/>
  <c r="C1595" i="1"/>
  <c r="H1595" i="1" s="1"/>
  <c r="C1594" i="1"/>
  <c r="G1594" i="1" s="1"/>
  <c r="C1593" i="1"/>
  <c r="H1593" i="1" s="1"/>
  <c r="G1592" i="1"/>
  <c r="C1592" i="1"/>
  <c r="H1592" i="1" s="1"/>
  <c r="C1591" i="1"/>
  <c r="H1591" i="1" s="1"/>
  <c r="C1590" i="1"/>
  <c r="G1590" i="1" s="1"/>
  <c r="H1589" i="1"/>
  <c r="G1589" i="1"/>
  <c r="C1589" i="1"/>
  <c r="H1588" i="1"/>
  <c r="C1588" i="1"/>
  <c r="G1588" i="1" s="1"/>
  <c r="C1587" i="1"/>
  <c r="H1587" i="1" s="1"/>
  <c r="C1586" i="1"/>
  <c r="C1585" i="1"/>
  <c r="H1585" i="1" s="1"/>
  <c r="C1584" i="1"/>
  <c r="H1584" i="1" s="1"/>
  <c r="C1583" i="1"/>
  <c r="H1582" i="1"/>
  <c r="C1582" i="1"/>
  <c r="G1582" i="1" s="1"/>
  <c r="J1581" i="1"/>
  <c r="D1581" i="1"/>
  <c r="C1581" i="1"/>
  <c r="G1581" i="1" s="1"/>
  <c r="I1580" i="1"/>
  <c r="H1580" i="1"/>
  <c r="G1580" i="1"/>
  <c r="D1580" i="1"/>
  <c r="C1580" i="1"/>
  <c r="J1580" i="1" s="1"/>
  <c r="G1579" i="1"/>
  <c r="I1579" i="1" s="1"/>
  <c r="D1579" i="1"/>
  <c r="C1579" i="1"/>
  <c r="H1579" i="1" s="1"/>
  <c r="J1578" i="1"/>
  <c r="D1578" i="1"/>
  <c r="C1578" i="1"/>
  <c r="D1577" i="1"/>
  <c r="C1577" i="1"/>
  <c r="G1576" i="1"/>
  <c r="I1576" i="1" s="1"/>
  <c r="D1576" i="1"/>
  <c r="C1576" i="1"/>
  <c r="H1576" i="1" s="1"/>
  <c r="J1575" i="1"/>
  <c r="D1575" i="1"/>
  <c r="C1575" i="1"/>
  <c r="J1574" i="1"/>
  <c r="H1574" i="1"/>
  <c r="D1574" i="1"/>
  <c r="C1574" i="1"/>
  <c r="G1574" i="1" s="1"/>
  <c r="D1573" i="1"/>
  <c r="C1573" i="1"/>
  <c r="D1572" i="1"/>
  <c r="C1572" i="1"/>
  <c r="D1571" i="1"/>
  <c r="C1571" i="1"/>
  <c r="G1570" i="1"/>
  <c r="D1570" i="1"/>
  <c r="C1570" i="1"/>
  <c r="H1570" i="1" s="1"/>
  <c r="J1569" i="1"/>
  <c r="D1569" i="1"/>
  <c r="C1569" i="1"/>
  <c r="J1568" i="1"/>
  <c r="H1568" i="1"/>
  <c r="D1568" i="1"/>
  <c r="C1568" i="1"/>
  <c r="G1568" i="1" s="1"/>
  <c r="D1567" i="1"/>
  <c r="C1567" i="1"/>
  <c r="G1566" i="1"/>
  <c r="D1566" i="1"/>
  <c r="C1566" i="1"/>
  <c r="H1566" i="1" s="1"/>
  <c r="D1565" i="1"/>
  <c r="C1565" i="1"/>
  <c r="J1564" i="1"/>
  <c r="H1564" i="1"/>
  <c r="D1564" i="1"/>
  <c r="C1564" i="1"/>
  <c r="G1564" i="1" s="1"/>
  <c r="I1564" i="1" s="1"/>
  <c r="G1563" i="1"/>
  <c r="D1563" i="1"/>
  <c r="C1563" i="1"/>
  <c r="H1563" i="1" s="1"/>
  <c r="J1562" i="1"/>
  <c r="D1562" i="1"/>
  <c r="C1562" i="1"/>
  <c r="J1561" i="1"/>
  <c r="H1561" i="1"/>
  <c r="D1561" i="1"/>
  <c r="C1561" i="1"/>
  <c r="G1561" i="1" s="1"/>
  <c r="D1560" i="1"/>
  <c r="C1560" i="1"/>
  <c r="G1559" i="1"/>
  <c r="D1559" i="1"/>
  <c r="C1559" i="1"/>
  <c r="H1559" i="1" s="1"/>
  <c r="D1558" i="1"/>
  <c r="C1558" i="1"/>
  <c r="J1558" i="1" s="1"/>
  <c r="J1557" i="1"/>
  <c r="H1557" i="1"/>
  <c r="D1557" i="1"/>
  <c r="C1557" i="1"/>
  <c r="G1557" i="1" s="1"/>
  <c r="D1556" i="1"/>
  <c r="C1555" i="1"/>
  <c r="D1554" i="1"/>
  <c r="C1554" i="1"/>
  <c r="G1553" i="1"/>
  <c r="I1553" i="1" s="1"/>
  <c r="D1553" i="1"/>
  <c r="C1553" i="1"/>
  <c r="H1553" i="1" s="1"/>
  <c r="D1552" i="1"/>
  <c r="C1552" i="1"/>
  <c r="J1551" i="1"/>
  <c r="H1551" i="1"/>
  <c r="D1551" i="1"/>
  <c r="C1551" i="1"/>
  <c r="G1551" i="1" s="1"/>
  <c r="I1551" i="1" s="1"/>
  <c r="D1550" i="1"/>
  <c r="C1550" i="1"/>
  <c r="G1549" i="1"/>
  <c r="I1549" i="1" s="1"/>
  <c r="D1549" i="1"/>
  <c r="C1549" i="1"/>
  <c r="H1549" i="1" s="1"/>
  <c r="J1548" i="1"/>
  <c r="D1548" i="1"/>
  <c r="C1548" i="1"/>
  <c r="J1547" i="1"/>
  <c r="H1547" i="1"/>
  <c r="G1547" i="1"/>
  <c r="D1547" i="1"/>
  <c r="C1547" i="1"/>
  <c r="H1546" i="1"/>
  <c r="D1546" i="1"/>
  <c r="C1546" i="1"/>
  <c r="D1545" i="1"/>
  <c r="C1545" i="1"/>
  <c r="H1545" i="1" s="1"/>
  <c r="D1544" i="1"/>
  <c r="J1544" i="1" s="1"/>
  <c r="C1544" i="1"/>
  <c r="H1544" i="1" s="1"/>
  <c r="J1543" i="1"/>
  <c r="H1543" i="1"/>
  <c r="G1543" i="1"/>
  <c r="I1543" i="1" s="1"/>
  <c r="D1543" i="1"/>
  <c r="C1543" i="1"/>
  <c r="H1542" i="1"/>
  <c r="D1542" i="1"/>
  <c r="C1542" i="1"/>
  <c r="D1541" i="1"/>
  <c r="C1541" i="1"/>
  <c r="H1541" i="1" s="1"/>
  <c r="H1540" i="1"/>
  <c r="G1540" i="1"/>
  <c r="D1540" i="1"/>
  <c r="C1540" i="1"/>
  <c r="C1539" i="1"/>
  <c r="H1536" i="1"/>
  <c r="G1536" i="1"/>
  <c r="D1536" i="1"/>
  <c r="C1536" i="1"/>
  <c r="D1535" i="1"/>
  <c r="C1535" i="1"/>
  <c r="H1535" i="1" s="1"/>
  <c r="H1534" i="1"/>
  <c r="G1534" i="1"/>
  <c r="D1534" i="1"/>
  <c r="C1534" i="1"/>
  <c r="D1533" i="1"/>
  <c r="C1533" i="1"/>
  <c r="H1532" i="1"/>
  <c r="G1532" i="1"/>
  <c r="D1532" i="1"/>
  <c r="C1532" i="1"/>
  <c r="D1531" i="1"/>
  <c r="C1531" i="1"/>
  <c r="H1531" i="1" s="1"/>
  <c r="H1530" i="1"/>
  <c r="G1530" i="1"/>
  <c r="D1530" i="1"/>
  <c r="C1530" i="1"/>
  <c r="D1529" i="1"/>
  <c r="C1529" i="1"/>
  <c r="H1528" i="1"/>
  <c r="G1528" i="1"/>
  <c r="D1528" i="1"/>
  <c r="C1528" i="1"/>
  <c r="D1527" i="1"/>
  <c r="C1527" i="1"/>
  <c r="H1527" i="1" s="1"/>
  <c r="H1526" i="1"/>
  <c r="G1526" i="1"/>
  <c r="D1526" i="1"/>
  <c r="C1526" i="1"/>
  <c r="D1525" i="1"/>
  <c r="C1525" i="1"/>
  <c r="D1524" i="1"/>
  <c r="C1524" i="1"/>
  <c r="H1524" i="1" s="1"/>
  <c r="D1523" i="1"/>
  <c r="C1523" i="1"/>
  <c r="H1523" i="1" s="1"/>
  <c r="H1522" i="1"/>
  <c r="G1522" i="1"/>
  <c r="D1522" i="1"/>
  <c r="C1522" i="1"/>
  <c r="D1521" i="1"/>
  <c r="C1521" i="1"/>
  <c r="H1520" i="1"/>
  <c r="G1520" i="1"/>
  <c r="D1520" i="1"/>
  <c r="C1520" i="1"/>
  <c r="D1519" i="1"/>
  <c r="C1519" i="1"/>
  <c r="H1519" i="1" s="1"/>
  <c r="H1518" i="1"/>
  <c r="G1518" i="1"/>
  <c r="D1518" i="1"/>
  <c r="C1518" i="1"/>
  <c r="D1517" i="1"/>
  <c r="C1517" i="1"/>
  <c r="H1516" i="1"/>
  <c r="G1516" i="1"/>
  <c r="D1516" i="1"/>
  <c r="C1516" i="1"/>
  <c r="D1515" i="1"/>
  <c r="C1515" i="1"/>
  <c r="H1515" i="1" s="1"/>
  <c r="H1514" i="1"/>
  <c r="G1514" i="1"/>
  <c r="D1514" i="1"/>
  <c r="C1514" i="1"/>
  <c r="D1513" i="1"/>
  <c r="C1513" i="1"/>
  <c r="H1512" i="1"/>
  <c r="G1512" i="1"/>
  <c r="D1512" i="1"/>
  <c r="C1512" i="1"/>
  <c r="D1511" i="1"/>
  <c r="C1511" i="1"/>
  <c r="H1511" i="1" s="1"/>
  <c r="D1509" i="1"/>
  <c r="C1509" i="1"/>
  <c r="H1508" i="1"/>
  <c r="G1508" i="1"/>
  <c r="D1508" i="1"/>
  <c r="C1508" i="1"/>
  <c r="D1507" i="1"/>
  <c r="C1507" i="1"/>
  <c r="H1507" i="1" s="1"/>
  <c r="H1506" i="1"/>
  <c r="G1506" i="1"/>
  <c r="D1506" i="1"/>
  <c r="C1506" i="1"/>
  <c r="D1505" i="1"/>
  <c r="C1505" i="1"/>
  <c r="H1504" i="1"/>
  <c r="G1504" i="1"/>
  <c r="D1504" i="1"/>
  <c r="C1504" i="1"/>
  <c r="D1503" i="1"/>
  <c r="C1503" i="1"/>
  <c r="H1503" i="1" s="1"/>
  <c r="H1502" i="1"/>
  <c r="G1502" i="1"/>
  <c r="D1502" i="1"/>
  <c r="C1502" i="1"/>
  <c r="D1501" i="1"/>
  <c r="C1501" i="1"/>
  <c r="H1500" i="1"/>
  <c r="G1500" i="1"/>
  <c r="D1500" i="1"/>
  <c r="C1500" i="1"/>
  <c r="D1499" i="1"/>
  <c r="C1499" i="1"/>
  <c r="H1499" i="1" s="1"/>
  <c r="H1498" i="1"/>
  <c r="G1498" i="1"/>
  <c r="D1498" i="1"/>
  <c r="C1498" i="1"/>
  <c r="D1497" i="1"/>
  <c r="C1497" i="1"/>
  <c r="H1496" i="1"/>
  <c r="G1496" i="1"/>
  <c r="D1496" i="1"/>
  <c r="C1496" i="1"/>
  <c r="D1495" i="1"/>
  <c r="C1495" i="1"/>
  <c r="H1495" i="1" s="1"/>
  <c r="H1494" i="1"/>
  <c r="G1494" i="1"/>
  <c r="D1494" i="1"/>
  <c r="C1494" i="1"/>
  <c r="D1493" i="1"/>
  <c r="C1493" i="1"/>
  <c r="H1492" i="1"/>
  <c r="G1492" i="1"/>
  <c r="D1492" i="1"/>
  <c r="C1492" i="1"/>
  <c r="D1491" i="1"/>
  <c r="C1491" i="1"/>
  <c r="H1491" i="1" s="1"/>
  <c r="H1490" i="1"/>
  <c r="G1490" i="1"/>
  <c r="D1490" i="1"/>
  <c r="C1490" i="1"/>
  <c r="D1489" i="1"/>
  <c r="C1489" i="1"/>
  <c r="H1488" i="1"/>
  <c r="G1488" i="1"/>
  <c r="D1488" i="1"/>
  <c r="C1488" i="1"/>
  <c r="D1487" i="1"/>
  <c r="C1487" i="1"/>
  <c r="H1487" i="1" s="1"/>
  <c r="H1486" i="1"/>
  <c r="G1486" i="1"/>
  <c r="D1486" i="1"/>
  <c r="C1486" i="1"/>
  <c r="D1485" i="1"/>
  <c r="C1485" i="1"/>
  <c r="H1484" i="1"/>
  <c r="G1484" i="1"/>
  <c r="D1484" i="1"/>
  <c r="C1484" i="1"/>
  <c r="D1483" i="1"/>
  <c r="C1483" i="1"/>
  <c r="H1483" i="1" s="1"/>
  <c r="H1482" i="1"/>
  <c r="G1482" i="1"/>
  <c r="D1482" i="1"/>
  <c r="C1482" i="1"/>
  <c r="D1481" i="1"/>
  <c r="C1481" i="1"/>
  <c r="H1480" i="1"/>
  <c r="G1480" i="1"/>
  <c r="D1480" i="1"/>
  <c r="C1480" i="1"/>
  <c r="D1479" i="1"/>
  <c r="C1479" i="1"/>
  <c r="H1479" i="1" s="1"/>
  <c r="H1478" i="1"/>
  <c r="G1478" i="1"/>
  <c r="D1478" i="1"/>
  <c r="C1478" i="1"/>
  <c r="D1477" i="1"/>
  <c r="C1477" i="1"/>
  <c r="H1476" i="1"/>
  <c r="G1476" i="1"/>
  <c r="D1476" i="1"/>
  <c r="C1476" i="1"/>
  <c r="D1475" i="1"/>
  <c r="C1475" i="1"/>
  <c r="H1475" i="1" s="1"/>
  <c r="H1474" i="1"/>
  <c r="G1474" i="1"/>
  <c r="D1474" i="1"/>
  <c r="C1474" i="1"/>
  <c r="D1473" i="1"/>
  <c r="C1473" i="1"/>
  <c r="H1472" i="1"/>
  <c r="G1472" i="1"/>
  <c r="D1472" i="1"/>
  <c r="C1472" i="1"/>
  <c r="D1471" i="1"/>
  <c r="C1471" i="1"/>
  <c r="H1471" i="1" s="1"/>
  <c r="H1470" i="1"/>
  <c r="G1470" i="1"/>
  <c r="D1470" i="1"/>
  <c r="C1470" i="1"/>
  <c r="D1469" i="1"/>
  <c r="C1469" i="1"/>
  <c r="H1468" i="1"/>
  <c r="G1468" i="1"/>
  <c r="D1468" i="1"/>
  <c r="C1468" i="1"/>
  <c r="D1467" i="1"/>
  <c r="C1467" i="1"/>
  <c r="H1467" i="1" s="1"/>
  <c r="H1466" i="1"/>
  <c r="G1466" i="1"/>
  <c r="D1466" i="1"/>
  <c r="C1466" i="1"/>
  <c r="D1465" i="1"/>
  <c r="C1465" i="1"/>
  <c r="H1464" i="1"/>
  <c r="G1464" i="1"/>
  <c r="D1464" i="1"/>
  <c r="C1464" i="1"/>
  <c r="D1463" i="1"/>
  <c r="C1463" i="1"/>
  <c r="H1463" i="1" s="1"/>
  <c r="H1462" i="1"/>
  <c r="G1462" i="1"/>
  <c r="D1462" i="1"/>
  <c r="C1462" i="1"/>
  <c r="D1461" i="1"/>
  <c r="C1461" i="1"/>
  <c r="H1460" i="1"/>
  <c r="G1460" i="1"/>
  <c r="D1460" i="1"/>
  <c r="C1460" i="1"/>
  <c r="D1459" i="1"/>
  <c r="C1459" i="1"/>
  <c r="H1459" i="1" s="1"/>
  <c r="H1458" i="1"/>
  <c r="G1458" i="1"/>
  <c r="D1458" i="1"/>
  <c r="C1458" i="1"/>
  <c r="D1457" i="1"/>
  <c r="C1457" i="1"/>
  <c r="H1456" i="1"/>
  <c r="G1456" i="1"/>
  <c r="D1456" i="1"/>
  <c r="C1456" i="1"/>
  <c r="D1455" i="1"/>
  <c r="C1455" i="1"/>
  <c r="H1455" i="1" s="1"/>
  <c r="H1454" i="1"/>
  <c r="G1454" i="1"/>
  <c r="D1454" i="1"/>
  <c r="C1454" i="1"/>
  <c r="D1453" i="1"/>
  <c r="C1453" i="1"/>
  <c r="H1452" i="1"/>
  <c r="G1452" i="1"/>
  <c r="D1452" i="1"/>
  <c r="C1452" i="1"/>
  <c r="D1451" i="1"/>
  <c r="C1451" i="1"/>
  <c r="H1451" i="1" s="1"/>
  <c r="H1450" i="1"/>
  <c r="G1450" i="1"/>
  <c r="D1450" i="1"/>
  <c r="C1450" i="1"/>
  <c r="D1449" i="1"/>
  <c r="C1449" i="1"/>
  <c r="H1448" i="1"/>
  <c r="G1448" i="1"/>
  <c r="D1448" i="1"/>
  <c r="C1448" i="1"/>
  <c r="D1447" i="1"/>
  <c r="C1447" i="1"/>
  <c r="H1447" i="1" s="1"/>
  <c r="H1446" i="1"/>
  <c r="G1446" i="1"/>
  <c r="D1446" i="1"/>
  <c r="C1446" i="1"/>
  <c r="D1445" i="1"/>
  <c r="C1445" i="1"/>
  <c r="H1444" i="1"/>
  <c r="G1444" i="1"/>
  <c r="D1444" i="1"/>
  <c r="C1444" i="1"/>
  <c r="D1443" i="1"/>
  <c r="C1443" i="1"/>
  <c r="H1443" i="1" s="1"/>
  <c r="H1442" i="1"/>
  <c r="G1442" i="1"/>
  <c r="D1442" i="1"/>
  <c r="C1442" i="1"/>
  <c r="D1441" i="1"/>
  <c r="C1441" i="1"/>
  <c r="H1440" i="1"/>
  <c r="G1440" i="1"/>
  <c r="D1440" i="1"/>
  <c r="C1440" i="1"/>
  <c r="D1439" i="1"/>
  <c r="C1439" i="1"/>
  <c r="H1439" i="1" s="1"/>
  <c r="H1438" i="1"/>
  <c r="G1438" i="1"/>
  <c r="D1438" i="1"/>
  <c r="C1438" i="1"/>
  <c r="D1437" i="1"/>
  <c r="C1437" i="1"/>
  <c r="H1436" i="1"/>
  <c r="G1436" i="1"/>
  <c r="D1436" i="1"/>
  <c r="C1436" i="1"/>
  <c r="D1435" i="1"/>
  <c r="C1435" i="1"/>
  <c r="H1435" i="1" s="1"/>
  <c r="H1434" i="1"/>
  <c r="G1434" i="1"/>
  <c r="D1434" i="1"/>
  <c r="C1434" i="1"/>
  <c r="D1433" i="1"/>
  <c r="C1433" i="1"/>
  <c r="H1432" i="1"/>
  <c r="G1432" i="1"/>
  <c r="D1432" i="1"/>
  <c r="C1432" i="1"/>
  <c r="D1431" i="1"/>
  <c r="C1431" i="1"/>
  <c r="H1431" i="1" s="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D1390" i="1"/>
  <c r="C1390" i="1"/>
  <c r="H1390" i="1" s="1"/>
  <c r="D1389" i="1"/>
  <c r="C1389" i="1"/>
  <c r="D1388" i="1"/>
  <c r="C1388" i="1"/>
  <c r="D1387" i="1"/>
  <c r="C1387" i="1"/>
  <c r="D1386" i="1"/>
  <c r="C1386" i="1"/>
  <c r="D1385" i="1"/>
  <c r="C1385"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D1340" i="1"/>
  <c r="H1340" i="1" s="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D1306" i="1"/>
  <c r="H1306" i="1" s="1"/>
  <c r="C1306" i="1"/>
  <c r="D1305" i="1"/>
  <c r="C1305" i="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C1295" i="1"/>
  <c r="H1294" i="1"/>
  <c r="G1294" i="1"/>
  <c r="D1294" i="1"/>
  <c r="C1294" i="1"/>
  <c r="D1293" i="1"/>
  <c r="C1293"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C1281" i="1"/>
  <c r="H1280" i="1"/>
  <c r="G1280" i="1"/>
  <c r="D1280" i="1"/>
  <c r="C1280" i="1"/>
  <c r="D1279" i="1"/>
  <c r="C1279" i="1"/>
  <c r="D1277" i="1"/>
  <c r="G1277" i="1" s="1"/>
  <c r="C1277" i="1"/>
  <c r="H1276" i="1"/>
  <c r="G1276" i="1"/>
  <c r="D1276" i="1"/>
  <c r="C1276" i="1"/>
  <c r="D1275" i="1"/>
  <c r="C1275" i="1"/>
  <c r="H1275" i="1" s="1"/>
  <c r="H1274" i="1"/>
  <c r="G1274" i="1"/>
  <c r="D1274" i="1"/>
  <c r="C1274" i="1"/>
  <c r="D1273" i="1"/>
  <c r="C1273" i="1"/>
  <c r="H1273" i="1" s="1"/>
  <c r="H1272" i="1"/>
  <c r="G1272" i="1"/>
  <c r="D1272" i="1"/>
  <c r="C1272" i="1"/>
  <c r="D1271" i="1"/>
  <c r="C1271" i="1"/>
  <c r="H1271" i="1" s="1"/>
  <c r="H1270" i="1"/>
  <c r="G1270" i="1"/>
  <c r="D1270" i="1"/>
  <c r="C1270" i="1"/>
  <c r="D1269" i="1"/>
  <c r="C1269" i="1"/>
  <c r="H1269" i="1" s="1"/>
  <c r="H1268" i="1"/>
  <c r="G1268" i="1"/>
  <c r="D1268" i="1"/>
  <c r="C1268" i="1"/>
  <c r="D1267" i="1"/>
  <c r="C1267" i="1"/>
  <c r="D1266" i="1"/>
  <c r="C1266" i="1"/>
  <c r="H1266" i="1" s="1"/>
  <c r="D1265" i="1"/>
  <c r="C1265" i="1"/>
  <c r="D1264" i="1"/>
  <c r="C1264" i="1"/>
  <c r="D1263" i="1"/>
  <c r="C1263" i="1"/>
  <c r="H1263" i="1" s="1"/>
  <c r="D1262" i="1"/>
  <c r="C1262" i="1"/>
  <c r="D1261" i="1"/>
  <c r="C1261" i="1"/>
  <c r="D1260" i="1"/>
  <c r="C1260" i="1"/>
  <c r="D1258" i="1"/>
  <c r="C1258" i="1"/>
  <c r="D1257" i="1"/>
  <c r="C1257" i="1"/>
  <c r="H1257" i="1" s="1"/>
  <c r="D1256" i="1"/>
  <c r="C1256" i="1"/>
  <c r="D1254" i="1"/>
  <c r="H1254" i="1" s="1"/>
  <c r="C1254" i="1"/>
  <c r="D1253" i="1"/>
  <c r="C1253" i="1"/>
  <c r="D1252" i="1"/>
  <c r="H1252" i="1" s="1"/>
  <c r="C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D1225" i="1"/>
  <c r="C1225" i="1"/>
  <c r="H1225" i="1" s="1"/>
  <c r="H1224" i="1"/>
  <c r="G1224" i="1"/>
  <c r="D1224" i="1"/>
  <c r="C1224" i="1"/>
  <c r="D1223" i="1"/>
  <c r="C1223" i="1"/>
  <c r="H1223" i="1" s="1"/>
  <c r="D1222" i="1"/>
  <c r="C1222" i="1"/>
  <c r="D1221" i="1"/>
  <c r="C1221" i="1"/>
  <c r="H1221" i="1" s="1"/>
  <c r="D1220" i="1"/>
  <c r="C1220" i="1"/>
  <c r="D1219" i="1"/>
  <c r="C1219" i="1"/>
  <c r="H1219" i="1" s="1"/>
  <c r="D1218" i="1"/>
  <c r="C1218" i="1"/>
  <c r="D1217" i="1"/>
  <c r="C1217" i="1"/>
  <c r="H1217" i="1" s="1"/>
  <c r="D1216" i="1"/>
  <c r="C1216" i="1"/>
  <c r="D1215" i="1"/>
  <c r="C1215" i="1"/>
  <c r="H1215" i="1" s="1"/>
  <c r="D1214" i="1"/>
  <c r="C1214" i="1"/>
  <c r="D1213" i="1"/>
  <c r="C1213" i="1"/>
  <c r="H1213" i="1" s="1"/>
  <c r="D1212" i="1"/>
  <c r="C1212" i="1"/>
  <c r="D1211" i="1"/>
  <c r="C1211" i="1"/>
  <c r="H1211" i="1" s="1"/>
  <c r="D1210" i="1"/>
  <c r="C1210" i="1"/>
  <c r="D1209" i="1"/>
  <c r="C1209" i="1"/>
  <c r="H1209" i="1" s="1"/>
  <c r="D1208" i="1"/>
  <c r="C1208" i="1"/>
  <c r="D1207" i="1"/>
  <c r="C1207" i="1"/>
  <c r="H1207" i="1" s="1"/>
  <c r="D1206" i="1"/>
  <c r="C1206" i="1"/>
  <c r="D1205" i="1"/>
  <c r="C1205" i="1"/>
  <c r="H1205" i="1" s="1"/>
  <c r="D1204" i="1"/>
  <c r="C1204" i="1"/>
  <c r="D1203" i="1"/>
  <c r="C1203" i="1"/>
  <c r="H1203" i="1" s="1"/>
  <c r="D1202" i="1"/>
  <c r="C1202" i="1"/>
  <c r="D1201" i="1"/>
  <c r="C1201" i="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3" i="1"/>
  <c r="C1183" i="1"/>
  <c r="D1179" i="1"/>
  <c r="C1179" i="1"/>
  <c r="D1178" i="1"/>
  <c r="C1178" i="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C1167" i="1"/>
  <c r="H1167" i="1" s="1"/>
  <c r="D1166" i="1"/>
  <c r="C1166" i="1"/>
  <c r="D1165" i="1"/>
  <c r="C1165" i="1"/>
  <c r="D1164" i="1"/>
  <c r="C1164" i="1"/>
  <c r="D1163" i="1"/>
  <c r="C1163" i="1"/>
  <c r="H1163" i="1" s="1"/>
  <c r="D1162" i="1"/>
  <c r="C1162" i="1"/>
  <c r="D1161" i="1"/>
  <c r="C1161" i="1"/>
  <c r="H1161" i="1" s="1"/>
  <c r="D1160" i="1"/>
  <c r="C1160" i="1"/>
  <c r="D1159" i="1"/>
  <c r="C1159" i="1"/>
  <c r="H1159" i="1" s="1"/>
  <c r="D1158" i="1"/>
  <c r="C1158" i="1"/>
  <c r="D1157" i="1"/>
  <c r="C1157" i="1"/>
  <c r="H1157" i="1" s="1"/>
  <c r="D1156" i="1"/>
  <c r="C1156" i="1"/>
  <c r="D1155" i="1"/>
  <c r="C1155" i="1"/>
  <c r="H1155" i="1" s="1"/>
  <c r="D1154" i="1"/>
  <c r="C1154" i="1"/>
  <c r="D1153" i="1"/>
  <c r="C1153" i="1"/>
  <c r="H1153" i="1" s="1"/>
  <c r="D1151" i="1"/>
  <c r="C1151" i="1"/>
  <c r="H1151" i="1" s="1"/>
  <c r="D1150" i="1"/>
  <c r="C1150" i="1"/>
  <c r="D1149" i="1"/>
  <c r="C1149" i="1"/>
  <c r="H1149" i="1" s="1"/>
  <c r="D1148" i="1"/>
  <c r="C1148" i="1"/>
  <c r="D1147" i="1"/>
  <c r="C1147" i="1"/>
  <c r="H1147" i="1" s="1"/>
  <c r="D1146" i="1"/>
  <c r="C1146" i="1"/>
  <c r="D1145" i="1"/>
  <c r="C1145" i="1"/>
  <c r="H1145" i="1" s="1"/>
  <c r="D1144" i="1"/>
  <c r="C1144" i="1"/>
  <c r="D1143" i="1"/>
  <c r="C1143" i="1"/>
  <c r="H1143" i="1" s="1"/>
  <c r="D1142" i="1"/>
  <c r="C1142" i="1"/>
  <c r="D1141" i="1"/>
  <c r="C1141" i="1"/>
  <c r="H1141" i="1" s="1"/>
  <c r="D1140" i="1"/>
  <c r="D1139" i="1"/>
  <c r="C1139" i="1"/>
  <c r="H1139" i="1" s="1"/>
  <c r="D1138" i="1"/>
  <c r="C1138" i="1"/>
  <c r="D1137" i="1"/>
  <c r="C1137" i="1"/>
  <c r="H1137" i="1" s="1"/>
  <c r="D1136" i="1"/>
  <c r="C1136" i="1"/>
  <c r="D1135" i="1"/>
  <c r="C1135" i="1"/>
  <c r="H1135" i="1" s="1"/>
  <c r="D1134" i="1"/>
  <c r="C1134" i="1"/>
  <c r="D1133" i="1"/>
  <c r="C1133" i="1"/>
  <c r="H1133" i="1" s="1"/>
  <c r="D1132" i="1"/>
  <c r="C1132" i="1"/>
  <c r="D1131" i="1"/>
  <c r="C1131" i="1"/>
  <c r="H1131" i="1" s="1"/>
  <c r="D1130" i="1"/>
  <c r="C1130" i="1"/>
  <c r="D1129" i="1"/>
  <c r="C1129" i="1"/>
  <c r="H1129" i="1" s="1"/>
  <c r="D1128" i="1"/>
  <c r="C1128" i="1"/>
  <c r="D1127" i="1"/>
  <c r="C1127" i="1"/>
  <c r="H1127" i="1" s="1"/>
  <c r="D1126" i="1"/>
  <c r="C1126" i="1"/>
  <c r="D1125" i="1"/>
  <c r="C1125" i="1"/>
  <c r="H1125" i="1" s="1"/>
  <c r="D1124" i="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H1102" i="1"/>
  <c r="D1102" i="1"/>
  <c r="C1102" i="1"/>
  <c r="G1102" i="1" s="1"/>
  <c r="D1101" i="1"/>
  <c r="C1101" i="1"/>
  <c r="H1101" i="1" s="1"/>
  <c r="D1100" i="1"/>
  <c r="C1100" i="1"/>
  <c r="G1100" i="1" s="1"/>
  <c r="D1099" i="1"/>
  <c r="C1099" i="1"/>
  <c r="H1099" i="1" s="1"/>
  <c r="H1098" i="1"/>
  <c r="D1098" i="1"/>
  <c r="C1098" i="1"/>
  <c r="G1098" i="1" s="1"/>
  <c r="D1097" i="1"/>
  <c r="C1097" i="1"/>
  <c r="H1097" i="1" s="1"/>
  <c r="H1096" i="1"/>
  <c r="D1096" i="1"/>
  <c r="C1096" i="1"/>
  <c r="G1096" i="1" s="1"/>
  <c r="D1095" i="1"/>
  <c r="C1095" i="1"/>
  <c r="H1095" i="1" s="1"/>
  <c r="D1094" i="1"/>
  <c r="C1094" i="1"/>
  <c r="D1092" i="1"/>
  <c r="C1092" i="1"/>
  <c r="D1091" i="1"/>
  <c r="C1091" i="1"/>
  <c r="H1091" i="1" s="1"/>
  <c r="D1090" i="1"/>
  <c r="C1090" i="1"/>
  <c r="D1089" i="1"/>
  <c r="C1089" i="1"/>
  <c r="H1089" i="1" s="1"/>
  <c r="D1088" i="1"/>
  <c r="C1088" i="1"/>
  <c r="G1088" i="1" s="1"/>
  <c r="D1087" i="1"/>
  <c r="C1087" i="1"/>
  <c r="H1086" i="1"/>
  <c r="D1086" i="1"/>
  <c r="C1086" i="1"/>
  <c r="G1086" i="1" s="1"/>
  <c r="D1085" i="1"/>
  <c r="C1085" i="1"/>
  <c r="D1084" i="1"/>
  <c r="C1084" i="1"/>
  <c r="D1083" i="1"/>
  <c r="C1083" i="1"/>
  <c r="G1082" i="1"/>
  <c r="D1082" i="1"/>
  <c r="C1082" i="1"/>
  <c r="H1082" i="1" s="1"/>
  <c r="D1081" i="1"/>
  <c r="C1081" i="1"/>
  <c r="D1080" i="1"/>
  <c r="G1080" i="1" s="1"/>
  <c r="C1080" i="1"/>
  <c r="D1079" i="1"/>
  <c r="C1079" i="1"/>
  <c r="D1078" i="1"/>
  <c r="C1078" i="1"/>
  <c r="H1078" i="1" s="1"/>
  <c r="D1077" i="1"/>
  <c r="C1077" i="1"/>
  <c r="D1076" i="1"/>
  <c r="C1076" i="1"/>
  <c r="D1073" i="1"/>
  <c r="C1073" i="1"/>
  <c r="G1072" i="1"/>
  <c r="D1072" i="1"/>
  <c r="C1072" i="1"/>
  <c r="H1072" i="1" s="1"/>
  <c r="D1071" i="1"/>
  <c r="C1071" i="1"/>
  <c r="D1070" i="1"/>
  <c r="C1070" i="1"/>
  <c r="D1069" i="1"/>
  <c r="C1069" i="1"/>
  <c r="G1068" i="1"/>
  <c r="D1068" i="1"/>
  <c r="C1068" i="1"/>
  <c r="H1068" i="1" s="1"/>
  <c r="D1067" i="1"/>
  <c r="C1067" i="1"/>
  <c r="H1066" i="1"/>
  <c r="G1066" i="1"/>
  <c r="D1066" i="1"/>
  <c r="C1066" i="1"/>
  <c r="D1065" i="1"/>
  <c r="C1065" i="1"/>
  <c r="G1064" i="1"/>
  <c r="D1064" i="1"/>
  <c r="C1064" i="1"/>
  <c r="H1064" i="1" s="1"/>
  <c r="D1063" i="1"/>
  <c r="C1063" i="1"/>
  <c r="D1062" i="1"/>
  <c r="C1062" i="1"/>
  <c r="D1061" i="1"/>
  <c r="C1061" i="1"/>
  <c r="D1060" i="1"/>
  <c r="G1060" i="1" s="1"/>
  <c r="C1060" i="1"/>
  <c r="H1060" i="1" s="1"/>
  <c r="D1059" i="1"/>
  <c r="C1059" i="1"/>
  <c r="H1058" i="1"/>
  <c r="G1058" i="1"/>
  <c r="D1058" i="1"/>
  <c r="C1058" i="1"/>
  <c r="D1057" i="1"/>
  <c r="C1057" i="1"/>
  <c r="G1056" i="1"/>
  <c r="D1056" i="1"/>
  <c r="C1056" i="1"/>
  <c r="H1056" i="1" s="1"/>
  <c r="D1055" i="1"/>
  <c r="C1055" i="1"/>
  <c r="D1054" i="1"/>
  <c r="C1054" i="1"/>
  <c r="D1053" i="1"/>
  <c r="C1053" i="1"/>
  <c r="D1052" i="1"/>
  <c r="G1052" i="1" s="1"/>
  <c r="C1052" i="1"/>
  <c r="H1052" i="1" s="1"/>
  <c r="D1051" i="1"/>
  <c r="C1051" i="1"/>
  <c r="H1050" i="1"/>
  <c r="G1050" i="1"/>
  <c r="D1050" i="1"/>
  <c r="C1050" i="1"/>
  <c r="D1049" i="1"/>
  <c r="C1049" i="1"/>
  <c r="G1048" i="1"/>
  <c r="D1048" i="1"/>
  <c r="C1048" i="1"/>
  <c r="H1048" i="1" s="1"/>
  <c r="D1047" i="1"/>
  <c r="C1047" i="1"/>
  <c r="D1046" i="1"/>
  <c r="C1046" i="1"/>
  <c r="D1045" i="1"/>
  <c r="C1045" i="1"/>
  <c r="D1044" i="1"/>
  <c r="G1044" i="1" s="1"/>
  <c r="C1044" i="1"/>
  <c r="H1044" i="1" s="1"/>
  <c r="D1043" i="1"/>
  <c r="C1043" i="1"/>
  <c r="H1042" i="1"/>
  <c r="G1042" i="1"/>
  <c r="D1042" i="1"/>
  <c r="C1042" i="1"/>
  <c r="D1041" i="1"/>
  <c r="C1041" i="1"/>
  <c r="D1040" i="1"/>
  <c r="C1040" i="1"/>
  <c r="H1040" i="1" s="1"/>
  <c r="D1039" i="1"/>
  <c r="C1039" i="1"/>
  <c r="D1038" i="1"/>
  <c r="C1038" i="1"/>
  <c r="D1037" i="1"/>
  <c r="C1037" i="1"/>
  <c r="D1036" i="1"/>
  <c r="G1036" i="1" s="1"/>
  <c r="C1036" i="1"/>
  <c r="H1036" i="1" s="1"/>
  <c r="D1035" i="1"/>
  <c r="C1035" i="1"/>
  <c r="H1034" i="1"/>
  <c r="G1034" i="1"/>
  <c r="D1034" i="1"/>
  <c r="C1034" i="1"/>
  <c r="D1033" i="1"/>
  <c r="C1033" i="1"/>
  <c r="G1032" i="1"/>
  <c r="D1032" i="1"/>
  <c r="C1032" i="1"/>
  <c r="H1032" i="1" s="1"/>
  <c r="D1031" i="1"/>
  <c r="C1031" i="1"/>
  <c r="D1030" i="1"/>
  <c r="C1030" i="1"/>
  <c r="D1029" i="1"/>
  <c r="C1029" i="1"/>
  <c r="D1028" i="1"/>
  <c r="G1028" i="1" s="1"/>
  <c r="C1028" i="1"/>
  <c r="H1028" i="1" s="1"/>
  <c r="D1027" i="1"/>
  <c r="C1027" i="1"/>
  <c r="D1026" i="1"/>
  <c r="C1026" i="1"/>
  <c r="H1026" i="1" s="1"/>
  <c r="D1025" i="1"/>
  <c r="C1025" i="1"/>
  <c r="D1024" i="1"/>
  <c r="D1023" i="1"/>
  <c r="C1023" i="1"/>
  <c r="D1022" i="1"/>
  <c r="C1022" i="1"/>
  <c r="D1021" i="1"/>
  <c r="C1021" i="1"/>
  <c r="D1020" i="1"/>
  <c r="C1020" i="1"/>
  <c r="D1019" i="1"/>
  <c r="C1019" i="1"/>
  <c r="C1018" i="1"/>
  <c r="G1016" i="1"/>
  <c r="D1016" i="1"/>
  <c r="C1016" i="1"/>
  <c r="H1016" i="1" s="1"/>
  <c r="D1015" i="1"/>
  <c r="C1015" i="1"/>
  <c r="D1014" i="1"/>
  <c r="C1014" i="1"/>
  <c r="D1013" i="1"/>
  <c r="C1013" i="1"/>
  <c r="H1010" i="1"/>
  <c r="G1010" i="1"/>
  <c r="D1010" i="1"/>
  <c r="C1010" i="1"/>
  <c r="D1009" i="1"/>
  <c r="C1009" i="1"/>
  <c r="D1008" i="1"/>
  <c r="C1008" i="1"/>
  <c r="H1008" i="1" s="1"/>
  <c r="D1007" i="1"/>
  <c r="C1007" i="1"/>
  <c r="D1006" i="1"/>
  <c r="C1006" i="1"/>
  <c r="D1005" i="1"/>
  <c r="C1005" i="1"/>
  <c r="D1004" i="1"/>
  <c r="G1004" i="1" s="1"/>
  <c r="C1004" i="1"/>
  <c r="H1004" i="1" s="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H915" i="1"/>
  <c r="D915" i="1"/>
  <c r="C915" i="1"/>
  <c r="G915" i="1" s="1"/>
  <c r="H914" i="1"/>
  <c r="G914" i="1"/>
  <c r="D914" i="1"/>
  <c r="C914" i="1"/>
  <c r="H913" i="1"/>
  <c r="D913" i="1"/>
  <c r="C913" i="1"/>
  <c r="G913" i="1" s="1"/>
  <c r="H912" i="1"/>
  <c r="G912" i="1"/>
  <c r="D912" i="1"/>
  <c r="C912" i="1"/>
  <c r="D911" i="1"/>
  <c r="C911" i="1"/>
  <c r="G911" i="1" s="1"/>
  <c r="H910" i="1"/>
  <c r="G910" i="1"/>
  <c r="D910" i="1"/>
  <c r="C910"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D901" i="1"/>
  <c r="C901" i="1"/>
  <c r="G901" i="1" s="1"/>
  <c r="H900" i="1"/>
  <c r="G900" i="1"/>
  <c r="D900" i="1"/>
  <c r="C900" i="1"/>
  <c r="H899" i="1"/>
  <c r="D899" i="1"/>
  <c r="C899" i="1"/>
  <c r="G899" i="1" s="1"/>
  <c r="H898" i="1"/>
  <c r="G898" i="1"/>
  <c r="D898" i="1"/>
  <c r="C898" i="1"/>
  <c r="H897" i="1"/>
  <c r="D897" i="1"/>
  <c r="C897" i="1"/>
  <c r="G897" i="1" s="1"/>
  <c r="H896" i="1"/>
  <c r="G896" i="1"/>
  <c r="D896" i="1"/>
  <c r="C896" i="1"/>
  <c r="D895" i="1"/>
  <c r="C895" i="1"/>
  <c r="G895" i="1" s="1"/>
  <c r="H894" i="1"/>
  <c r="G894" i="1"/>
  <c r="D894" i="1"/>
  <c r="C894"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D885" i="1"/>
  <c r="C885" i="1"/>
  <c r="G885" i="1" s="1"/>
  <c r="H884" i="1"/>
  <c r="G884" i="1"/>
  <c r="D884" i="1"/>
  <c r="C884" i="1"/>
  <c r="H883" i="1"/>
  <c r="D883" i="1"/>
  <c r="C883" i="1"/>
  <c r="G883" i="1" s="1"/>
  <c r="H882" i="1"/>
  <c r="G882" i="1"/>
  <c r="D882" i="1"/>
  <c r="C882" i="1"/>
  <c r="H881" i="1"/>
  <c r="D881" i="1"/>
  <c r="C881" i="1"/>
  <c r="G881" i="1" s="1"/>
  <c r="H880" i="1"/>
  <c r="G880" i="1"/>
  <c r="D880" i="1"/>
  <c r="C880" i="1"/>
  <c r="D879" i="1"/>
  <c r="C879" i="1"/>
  <c r="G879" i="1" s="1"/>
  <c r="G878" i="1"/>
  <c r="D878" i="1"/>
  <c r="C878" i="1"/>
  <c r="H878" i="1" s="1"/>
  <c r="D877" i="1"/>
  <c r="C877" i="1"/>
  <c r="G877" i="1" s="1"/>
  <c r="D876" i="1"/>
  <c r="C876" i="1"/>
  <c r="H876" i="1" s="1"/>
  <c r="H875" i="1"/>
  <c r="D875" i="1"/>
  <c r="C875" i="1"/>
  <c r="G875" i="1" s="1"/>
  <c r="G874" i="1"/>
  <c r="D874" i="1"/>
  <c r="C874" i="1"/>
  <c r="H874" i="1" s="1"/>
  <c r="H873" i="1"/>
  <c r="D873" i="1"/>
  <c r="C873" i="1"/>
  <c r="G873" i="1" s="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G727" i="1"/>
  <c r="D727" i="1"/>
  <c r="H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G648" i="1"/>
  <c r="D648" i="1"/>
  <c r="H648" i="1" s="1"/>
  <c r="C648" i="1"/>
  <c r="D647" i="1"/>
  <c r="H647" i="1" s="1"/>
  <c r="C647" i="1"/>
  <c r="D646" i="1"/>
  <c r="H646" i="1" s="1"/>
  <c r="C646" i="1"/>
  <c r="D645" i="1"/>
  <c r="H645" i="1" s="1"/>
  <c r="C645"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C422" i="1"/>
  <c r="D421" i="1"/>
  <c r="H421" i="1" s="1"/>
  <c r="C421" i="1"/>
  <c r="D416" i="1"/>
  <c r="H416" i="1" s="1"/>
  <c r="C416" i="1"/>
  <c r="D415" i="1"/>
  <c r="H415" i="1" s="1"/>
  <c r="C415" i="1"/>
  <c r="H414" i="1"/>
  <c r="G414" i="1"/>
  <c r="D414" i="1"/>
  <c r="C414" i="1"/>
  <c r="H411" i="1"/>
  <c r="G411" i="1"/>
  <c r="D411" i="1"/>
  <c r="C411" i="1"/>
  <c r="H410" i="1"/>
  <c r="G410" i="1"/>
  <c r="D410" i="1"/>
  <c r="C410" i="1"/>
  <c r="H409" i="1"/>
  <c r="G409" i="1"/>
  <c r="D409" i="1"/>
  <c r="C409" i="1"/>
  <c r="D408" i="1"/>
  <c r="H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G302" i="1" s="1"/>
  <c r="C302" i="1"/>
  <c r="D301" i="1"/>
  <c r="H301" i="1" s="1"/>
  <c r="C301" i="1"/>
  <c r="D300" i="1"/>
  <c r="G300" i="1" s="1"/>
  <c r="C300" i="1"/>
  <c r="D299" i="1"/>
  <c r="H299" i="1" s="1"/>
  <c r="C299" i="1"/>
  <c r="D298" i="1"/>
  <c r="G298" i="1" s="1"/>
  <c r="C298" i="1"/>
  <c r="H294" i="1"/>
  <c r="D294" i="1"/>
  <c r="G294" i="1" s="1"/>
  <c r="C294" i="1"/>
  <c r="H293" i="1"/>
  <c r="D293" i="1"/>
  <c r="G293" i="1" s="1"/>
  <c r="C293" i="1"/>
  <c r="D292" i="1"/>
  <c r="H292" i="1" s="1"/>
  <c r="C292" i="1"/>
  <c r="H291" i="1"/>
  <c r="D291" i="1"/>
  <c r="G291" i="1" s="1"/>
  <c r="C291" i="1"/>
  <c r="H290" i="1"/>
  <c r="D290" i="1"/>
  <c r="G290" i="1" s="1"/>
  <c r="C290" i="1"/>
  <c r="D289" i="1"/>
  <c r="G289" i="1" s="1"/>
  <c r="C289" i="1"/>
  <c r="D288" i="1"/>
  <c r="H288" i="1" s="1"/>
  <c r="C288" i="1"/>
  <c r="G287" i="1"/>
  <c r="D287" i="1"/>
  <c r="H287" i="1" s="1"/>
  <c r="C287" i="1"/>
  <c r="H286" i="1"/>
  <c r="G286" i="1"/>
  <c r="D286" i="1"/>
  <c r="C286" i="1"/>
  <c r="D285" i="1"/>
  <c r="G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D194" i="1"/>
  <c r="H194" i="1" s="1"/>
  <c r="C194" i="1"/>
  <c r="G193" i="1"/>
  <c r="D193" i="1"/>
  <c r="H193" i="1" s="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G181" i="1"/>
  <c r="D181" i="1"/>
  <c r="H181" i="1" s="1"/>
  <c r="C181" i="1"/>
  <c r="D180" i="1"/>
  <c r="G180" i="1" s="1"/>
  <c r="C180" i="1"/>
  <c r="H179" i="1"/>
  <c r="G179" i="1"/>
  <c r="D179" i="1"/>
  <c r="C179" i="1"/>
  <c r="D178" i="1"/>
  <c r="G178" i="1" s="1"/>
  <c r="C178" i="1"/>
  <c r="D177" i="1"/>
  <c r="H177" i="1" s="1"/>
  <c r="C177" i="1"/>
  <c r="D176" i="1"/>
  <c r="G176" i="1" s="1"/>
  <c r="C176" i="1"/>
  <c r="D175" i="1"/>
  <c r="H175" i="1" s="1"/>
  <c r="C175" i="1"/>
  <c r="D174" i="1"/>
  <c r="G174" i="1" s="1"/>
  <c r="C174" i="1"/>
  <c r="G173" i="1"/>
  <c r="D173" i="1"/>
  <c r="H173" i="1" s="1"/>
  <c r="C173" i="1"/>
  <c r="H172" i="1"/>
  <c r="G172" i="1"/>
  <c r="D172" i="1"/>
  <c r="C172" i="1"/>
  <c r="D171" i="1"/>
  <c r="H171" i="1" s="1"/>
  <c r="C171" i="1"/>
  <c r="H170" i="1"/>
  <c r="D170" i="1"/>
  <c r="G170" i="1" s="1"/>
  <c r="C170" i="1"/>
  <c r="D169" i="1"/>
  <c r="H169" i="1" s="1"/>
  <c r="C169" i="1"/>
  <c r="D168" i="1"/>
  <c r="G168" i="1" s="1"/>
  <c r="C168" i="1"/>
  <c r="H167" i="1"/>
  <c r="G167" i="1"/>
  <c r="D167" i="1"/>
  <c r="C167" i="1"/>
  <c r="H166" i="1"/>
  <c r="D166" i="1"/>
  <c r="G166" i="1" s="1"/>
  <c r="C166" i="1"/>
  <c r="G165" i="1"/>
  <c r="D165" i="1"/>
  <c r="H165" i="1" s="1"/>
  <c r="C165" i="1"/>
  <c r="D164" i="1"/>
  <c r="G164" i="1" s="1"/>
  <c r="C164" i="1"/>
  <c r="G163" i="1"/>
  <c r="D163" i="1"/>
  <c r="H163" i="1" s="1"/>
  <c r="C163" i="1"/>
  <c r="D162" i="1"/>
  <c r="H162" i="1" s="1"/>
  <c r="C162" i="1"/>
  <c r="C161" i="1"/>
  <c r="C160" i="1"/>
  <c r="H159" i="1"/>
  <c r="G159" i="1"/>
  <c r="D159" i="1"/>
  <c r="C159" i="1"/>
  <c r="G158" i="1"/>
  <c r="D158" i="1"/>
  <c r="H158" i="1" s="1"/>
  <c r="C158" i="1"/>
  <c r="H157" i="1"/>
  <c r="G157" i="1"/>
  <c r="D157" i="1"/>
  <c r="C157" i="1"/>
  <c r="G156"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C131" i="1"/>
  <c r="H129" i="1"/>
  <c r="G129" i="1"/>
  <c r="D129" i="1"/>
  <c r="C129" i="1"/>
  <c r="H128" i="1"/>
  <c r="G128" i="1"/>
  <c r="D128" i="1"/>
  <c r="C128" i="1"/>
  <c r="H127" i="1"/>
  <c r="G127" i="1"/>
  <c r="D127" i="1"/>
  <c r="C127" i="1"/>
  <c r="H126" i="1"/>
  <c r="G126" i="1"/>
  <c r="D126" i="1"/>
  <c r="C126" i="1"/>
  <c r="H125" i="1"/>
  <c r="G125" i="1"/>
  <c r="D125" i="1"/>
  <c r="C125" i="1"/>
  <c r="G124" i="1"/>
  <c r="D124" i="1"/>
  <c r="H124" i="1" s="1"/>
  <c r="C124" i="1"/>
  <c r="G123" i="1"/>
  <c r="D123" i="1"/>
  <c r="H123" i="1" s="1"/>
  <c r="C123" i="1"/>
  <c r="D122" i="1"/>
  <c r="H122" i="1" s="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386" i="1" l="1"/>
  <c r="H1384" i="1"/>
  <c r="G1386" i="1"/>
  <c r="G1384" i="1"/>
  <c r="E335" i="9"/>
  <c r="B335" i="9" s="1"/>
  <c r="H1388" i="1"/>
  <c r="G1390" i="1"/>
  <c r="G1388" i="1"/>
  <c r="H1080" i="1"/>
  <c r="G1254" i="1"/>
  <c r="G1252" i="1"/>
  <c r="H1253" i="1"/>
  <c r="H1267" i="1"/>
  <c r="H1256" i="1"/>
  <c r="H1258" i="1"/>
  <c r="H1020" i="1"/>
  <c r="H1183" i="1"/>
  <c r="D1281" i="1"/>
  <c r="G1281" i="1" s="1"/>
  <c r="G1340" i="1"/>
  <c r="I41" i="3"/>
  <c r="H1264" i="1"/>
  <c r="G635" i="1"/>
  <c r="G292" i="1"/>
  <c r="H289" i="1"/>
  <c r="H285" i="1"/>
  <c r="G288" i="1"/>
  <c r="E86" i="9"/>
  <c r="B86" i="9" s="1"/>
  <c r="G717" i="1"/>
  <c r="H298" i="1"/>
  <c r="H300" i="1"/>
  <c r="G299" i="1"/>
  <c r="H302" i="1"/>
  <c r="G1258" i="1"/>
  <c r="E304" i="9"/>
  <c r="B304" i="9" s="1"/>
  <c r="H1261" i="1"/>
  <c r="E305" i="9"/>
  <c r="B305" i="9" s="1"/>
  <c r="E303" i="9"/>
  <c r="B303" i="9" s="1"/>
  <c r="G416" i="1"/>
  <c r="H1201" i="1"/>
  <c r="E26" i="9"/>
  <c r="B26" i="9" s="1"/>
  <c r="B296" i="9"/>
  <c r="H1179" i="1"/>
  <c r="E311" i="9"/>
  <c r="B311" i="9" s="1"/>
  <c r="G1524" i="1"/>
  <c r="E114" i="6"/>
  <c r="E141" i="6" s="1"/>
  <c r="F115" i="6"/>
  <c r="C1556" i="1"/>
  <c r="D5" i="7"/>
  <c r="E320" i="9"/>
  <c r="E324" i="9"/>
  <c r="G1683" i="1"/>
  <c r="H1681" i="1"/>
  <c r="H1682" i="1"/>
  <c r="G1680" i="1"/>
  <c r="G1669" i="1"/>
  <c r="G1673" i="1"/>
  <c r="D51" i="8"/>
  <c r="H1638" i="1"/>
  <c r="G1637" i="1"/>
  <c r="H1636" i="1"/>
  <c r="C1634" i="1"/>
  <c r="G1635" i="1"/>
  <c r="G1629" i="1"/>
  <c r="G1633" i="1"/>
  <c r="G1613" i="1"/>
  <c r="G1611" i="1"/>
  <c r="H1610" i="1"/>
  <c r="G1607" i="1"/>
  <c r="H1604" i="1"/>
  <c r="G1605" i="1"/>
  <c r="G1601" i="1"/>
  <c r="H1594" i="1"/>
  <c r="G1593" i="1"/>
  <c r="G1591" i="1"/>
  <c r="G1585" i="1"/>
  <c r="E326" i="9"/>
  <c r="B326" i="9" s="1"/>
  <c r="E327" i="9"/>
  <c r="B327" i="9" s="1"/>
  <c r="E329" i="9"/>
  <c r="B329" i="9" s="1"/>
  <c r="G1306" i="1"/>
  <c r="G1292" i="1"/>
  <c r="H1292" i="1"/>
  <c r="G1266" i="1"/>
  <c r="F260" i="5"/>
  <c r="H1265" i="1"/>
  <c r="G1264" i="1"/>
  <c r="D255" i="5"/>
  <c r="C1259" i="1" s="1"/>
  <c r="H1262" i="1"/>
  <c r="G1262" i="1"/>
  <c r="G1260" i="1"/>
  <c r="H1260" i="1"/>
  <c r="G1256" i="1"/>
  <c r="E337" i="9"/>
  <c r="B337" i="9" s="1"/>
  <c r="F197" i="5"/>
  <c r="F181" i="5"/>
  <c r="E178" i="5"/>
  <c r="D1182" i="1" s="1"/>
  <c r="H1182" i="1" s="1"/>
  <c r="D178" i="5"/>
  <c r="C1182" i="1" s="1"/>
  <c r="H1165" i="1"/>
  <c r="F150" i="5"/>
  <c r="F82" i="5"/>
  <c r="G1092" i="1"/>
  <c r="H1092" i="1"/>
  <c r="G1078" i="1"/>
  <c r="D12" i="5"/>
  <c r="C1017" i="1" s="1"/>
  <c r="G1040" i="1"/>
  <c r="F35" i="5"/>
  <c r="G1026" i="1"/>
  <c r="F19" i="5"/>
  <c r="C1024" i="1"/>
  <c r="G1020" i="1"/>
  <c r="H1018" i="1"/>
  <c r="D7" i="5"/>
  <c r="G1018" i="1"/>
  <c r="F8" i="5"/>
  <c r="E36" i="9"/>
  <c r="B36" i="9" s="1"/>
  <c r="E37" i="9"/>
  <c r="B37" i="9" s="1"/>
  <c r="F244" i="9"/>
  <c r="G737" i="1"/>
  <c r="G729" i="1"/>
  <c r="E49" i="9"/>
  <c r="G677" i="1"/>
  <c r="G647" i="1"/>
  <c r="G646" i="1"/>
  <c r="G649" i="1"/>
  <c r="F656" i="4"/>
  <c r="G645" i="1"/>
  <c r="G415" i="1"/>
  <c r="G408" i="1"/>
  <c r="G388" i="1"/>
  <c r="G389" i="1"/>
  <c r="G376" i="1"/>
  <c r="G374" i="1"/>
  <c r="G375" i="1"/>
  <c r="G301" i="1"/>
  <c r="G423" i="1"/>
  <c r="G422" i="1"/>
  <c r="G421" i="1"/>
  <c r="E648" i="4"/>
  <c r="D642" i="1" s="1"/>
  <c r="G270" i="1"/>
  <c r="G272" i="1"/>
  <c r="E82" i="9"/>
  <c r="B82" i="9" s="1"/>
  <c r="E202" i="4"/>
  <c r="D198" i="1" s="1"/>
  <c r="G215" i="1"/>
  <c r="G212" i="1"/>
  <c r="G213" i="1"/>
  <c r="G197" i="1"/>
  <c r="G195" i="1"/>
  <c r="G194" i="1"/>
  <c r="F242" i="9"/>
  <c r="B242" i="9" s="1"/>
  <c r="B240" i="9"/>
  <c r="G182" i="1"/>
  <c r="B239" i="9"/>
  <c r="E52" i="9"/>
  <c r="B52" i="9" s="1"/>
  <c r="H180" i="1"/>
  <c r="B51" i="9"/>
  <c r="F238" i="9"/>
  <c r="E50" i="9"/>
  <c r="B50" i="9" s="1"/>
  <c r="H178" i="1"/>
  <c r="G177" i="1"/>
  <c r="H176" i="1"/>
  <c r="H174" i="1"/>
  <c r="G175" i="1"/>
  <c r="G171" i="1"/>
  <c r="G169" i="1"/>
  <c r="H168" i="1"/>
  <c r="H164" i="1"/>
  <c r="D161" i="1"/>
  <c r="H161" i="1" s="1"/>
  <c r="G161" i="1"/>
  <c r="E164" i="4"/>
  <c r="D160" i="1" s="1"/>
  <c r="G162" i="1"/>
  <c r="G155" i="1"/>
  <c r="G151" i="1"/>
  <c r="G150" i="1"/>
  <c r="G133" i="1"/>
  <c r="G132" i="1"/>
  <c r="D131" i="1"/>
  <c r="F125" i="4"/>
  <c r="G122" i="1"/>
  <c r="E46" i="9"/>
  <c r="B46" i="9" s="1"/>
  <c r="F236" i="9"/>
  <c r="B236" i="9" s="1"/>
  <c r="G76" i="1"/>
  <c r="G74" i="1"/>
  <c r="F77" i="4"/>
  <c r="G73" i="1"/>
  <c r="E34" i="9"/>
  <c r="B34" i="9" s="1"/>
  <c r="E307" i="9"/>
  <c r="B307" i="9" s="1"/>
  <c r="E312" i="9"/>
  <c r="B312" i="9" s="1"/>
  <c r="H957" i="1"/>
  <c r="G957" i="1"/>
  <c r="H989" i="1"/>
  <c r="G989" i="1"/>
  <c r="H1006" i="1"/>
  <c r="G1006" i="1"/>
  <c r="H1027" i="1"/>
  <c r="G1027" i="1"/>
  <c r="H1014" i="1"/>
  <c r="G1014" i="1"/>
  <c r="H1021" i="1"/>
  <c r="G1021" i="1"/>
  <c r="H1038" i="1"/>
  <c r="G1038" i="1"/>
  <c r="H1051" i="1"/>
  <c r="G1051" i="1"/>
  <c r="G1090" i="1"/>
  <c r="H1090" i="1"/>
  <c r="H917" i="1"/>
  <c r="G917" i="1"/>
  <c r="H981" i="1"/>
  <c r="G981" i="1"/>
  <c r="H1076" i="1"/>
  <c r="G1076" i="1"/>
  <c r="G876" i="1"/>
  <c r="H885" i="1"/>
  <c r="H901" i="1"/>
  <c r="H923" i="1"/>
  <c r="G923" i="1"/>
  <c r="H931" i="1"/>
  <c r="G931" i="1"/>
  <c r="H939" i="1"/>
  <c r="G939" i="1"/>
  <c r="H947" i="1"/>
  <c r="G947" i="1"/>
  <c r="H955" i="1"/>
  <c r="G955" i="1"/>
  <c r="H963" i="1"/>
  <c r="G963" i="1"/>
  <c r="H971" i="1"/>
  <c r="G971" i="1"/>
  <c r="H979" i="1"/>
  <c r="G979" i="1"/>
  <c r="H987" i="1"/>
  <c r="G987" i="1"/>
  <c r="H995" i="1"/>
  <c r="G995" i="1"/>
  <c r="H1003" i="1"/>
  <c r="G1003" i="1"/>
  <c r="H1062" i="1"/>
  <c r="G1062" i="1"/>
  <c r="H941" i="1"/>
  <c r="G941" i="1"/>
  <c r="H949" i="1"/>
  <c r="G949" i="1"/>
  <c r="G1094" i="1"/>
  <c r="H1094" i="1"/>
  <c r="H1022" i="1"/>
  <c r="G1022" i="1"/>
  <c r="H1035" i="1"/>
  <c r="G1035" i="1"/>
  <c r="H921" i="1"/>
  <c r="G921" i="1"/>
  <c r="H929" i="1"/>
  <c r="G929" i="1"/>
  <c r="H937" i="1"/>
  <c r="G937" i="1"/>
  <c r="H945" i="1"/>
  <c r="G945" i="1"/>
  <c r="H953" i="1"/>
  <c r="G953" i="1"/>
  <c r="H961" i="1"/>
  <c r="G961" i="1"/>
  <c r="H969" i="1"/>
  <c r="G969" i="1"/>
  <c r="H977" i="1"/>
  <c r="G977" i="1"/>
  <c r="H985" i="1"/>
  <c r="G985" i="1"/>
  <c r="H993" i="1"/>
  <c r="G993" i="1"/>
  <c r="H1001" i="1"/>
  <c r="G1001" i="1"/>
  <c r="H1029" i="1"/>
  <c r="G1029" i="1"/>
  <c r="H1046" i="1"/>
  <c r="G1046" i="1"/>
  <c r="H1059" i="1"/>
  <c r="G1059" i="1"/>
  <c r="H1084" i="1"/>
  <c r="G1084" i="1"/>
  <c r="H925" i="1"/>
  <c r="G925" i="1"/>
  <c r="H965" i="1"/>
  <c r="G965" i="1"/>
  <c r="H879" i="1"/>
  <c r="H895" i="1"/>
  <c r="H911" i="1"/>
  <c r="H1019" i="1"/>
  <c r="G1019" i="1"/>
  <c r="H1081" i="1"/>
  <c r="G1081" i="1"/>
  <c r="H933" i="1"/>
  <c r="G933" i="1"/>
  <c r="H877" i="1"/>
  <c r="H893" i="1"/>
  <c r="H909" i="1"/>
  <c r="H919" i="1"/>
  <c r="G919" i="1"/>
  <c r="H927" i="1"/>
  <c r="G927" i="1"/>
  <c r="H935" i="1"/>
  <c r="G935" i="1"/>
  <c r="H943" i="1"/>
  <c r="G943" i="1"/>
  <c r="H951" i="1"/>
  <c r="G951" i="1"/>
  <c r="H959" i="1"/>
  <c r="G959" i="1"/>
  <c r="H967" i="1"/>
  <c r="G967" i="1"/>
  <c r="H975" i="1"/>
  <c r="G975" i="1"/>
  <c r="H983" i="1"/>
  <c r="G983" i="1"/>
  <c r="H991" i="1"/>
  <c r="G991" i="1"/>
  <c r="H999" i="1"/>
  <c r="G999" i="1"/>
  <c r="H1005" i="1"/>
  <c r="G1005" i="1"/>
  <c r="G1008" i="1"/>
  <c r="H1030" i="1"/>
  <c r="G1030" i="1"/>
  <c r="H1043" i="1"/>
  <c r="G1043" i="1"/>
  <c r="H1070" i="1"/>
  <c r="G1070" i="1"/>
  <c r="H973" i="1"/>
  <c r="G973" i="1"/>
  <c r="H997" i="1"/>
  <c r="G997" i="1"/>
  <c r="H1013" i="1"/>
  <c r="G1013" i="1"/>
  <c r="H1054" i="1"/>
  <c r="G1054" i="1"/>
  <c r="H1067" i="1"/>
  <c r="G1067" i="1"/>
  <c r="H1037" i="1"/>
  <c r="G1037" i="1"/>
  <c r="H1045" i="1"/>
  <c r="G1045" i="1"/>
  <c r="H1053" i="1"/>
  <c r="G1053" i="1"/>
  <c r="H1061" i="1"/>
  <c r="G1061" i="1"/>
  <c r="H1069" i="1"/>
  <c r="G1069" i="1"/>
  <c r="H1083" i="1"/>
  <c r="G1083" i="1"/>
  <c r="H1184" i="1"/>
  <c r="G1184" i="1"/>
  <c r="H1188" i="1"/>
  <c r="G1188" i="1"/>
  <c r="H1192" i="1"/>
  <c r="G1192" i="1"/>
  <c r="H1196" i="1"/>
  <c r="G1196" i="1"/>
  <c r="H1200" i="1"/>
  <c r="G1200" i="1"/>
  <c r="H1204" i="1"/>
  <c r="G1204" i="1"/>
  <c r="H1208" i="1"/>
  <c r="G1208" i="1"/>
  <c r="H1212" i="1"/>
  <c r="G1212" i="1"/>
  <c r="H1216" i="1"/>
  <c r="G1216" i="1"/>
  <c r="H1220" i="1"/>
  <c r="G1220" i="1"/>
  <c r="H1087" i="1"/>
  <c r="G1087" i="1"/>
  <c r="H1100" i="1"/>
  <c r="H1104" i="1"/>
  <c r="G1104" i="1"/>
  <c r="H1108" i="1"/>
  <c r="G1108" i="1"/>
  <c r="H1112" i="1"/>
  <c r="G1112" i="1"/>
  <c r="H1116" i="1"/>
  <c r="G1116" i="1"/>
  <c r="H1120" i="1"/>
  <c r="G1120" i="1"/>
  <c r="H1124" i="1"/>
  <c r="G1124" i="1"/>
  <c r="H1128" i="1"/>
  <c r="G1128" i="1"/>
  <c r="H1132" i="1"/>
  <c r="G1132" i="1"/>
  <c r="H1136" i="1"/>
  <c r="G1136" i="1"/>
  <c r="H1144" i="1"/>
  <c r="G1144" i="1"/>
  <c r="H1148" i="1"/>
  <c r="G1148" i="1"/>
  <c r="H1156" i="1"/>
  <c r="G1156" i="1"/>
  <c r="H1160" i="1"/>
  <c r="G1160" i="1"/>
  <c r="H1164" i="1"/>
  <c r="G1164" i="1"/>
  <c r="H1168" i="1"/>
  <c r="G1168" i="1"/>
  <c r="H1172" i="1"/>
  <c r="G1172" i="1"/>
  <c r="H1176" i="1"/>
  <c r="G1176" i="1"/>
  <c r="G1646" i="1"/>
  <c r="H1646" i="1"/>
  <c r="H1009" i="1"/>
  <c r="G1009" i="1"/>
  <c r="H1025" i="1"/>
  <c r="G1025" i="1"/>
  <c r="H1033" i="1"/>
  <c r="G1033" i="1"/>
  <c r="H1041" i="1"/>
  <c r="G1041" i="1"/>
  <c r="H1049" i="1"/>
  <c r="G1049" i="1"/>
  <c r="H1057" i="1"/>
  <c r="G1057" i="1"/>
  <c r="H1065" i="1"/>
  <c r="G1065" i="1"/>
  <c r="H1073" i="1"/>
  <c r="G1073" i="1"/>
  <c r="H1079" i="1"/>
  <c r="G1079" i="1"/>
  <c r="H1186" i="1"/>
  <c r="G1186" i="1"/>
  <c r="H1190" i="1"/>
  <c r="G1190" i="1"/>
  <c r="H1194" i="1"/>
  <c r="G1194" i="1"/>
  <c r="H1198" i="1"/>
  <c r="G1198" i="1"/>
  <c r="H1202" i="1"/>
  <c r="G1202" i="1"/>
  <c r="H1206" i="1"/>
  <c r="G1206" i="1"/>
  <c r="H1210" i="1"/>
  <c r="G1210" i="1"/>
  <c r="H1214" i="1"/>
  <c r="G1214" i="1"/>
  <c r="H1218" i="1"/>
  <c r="G1218" i="1"/>
  <c r="H1222" i="1"/>
  <c r="G1222" i="1"/>
  <c r="G1586" i="1"/>
  <c r="H1586" i="1"/>
  <c r="G1602" i="1"/>
  <c r="H1602" i="1"/>
  <c r="G1618" i="1"/>
  <c r="H1618" i="1"/>
  <c r="H1007" i="1"/>
  <c r="G1007" i="1"/>
  <c r="H1015" i="1"/>
  <c r="G1015" i="1"/>
  <c r="H1023" i="1"/>
  <c r="G1023" i="1"/>
  <c r="H1031" i="1"/>
  <c r="G1031" i="1"/>
  <c r="H1039" i="1"/>
  <c r="G1039" i="1"/>
  <c r="H1047" i="1"/>
  <c r="G1047" i="1"/>
  <c r="H1055" i="1"/>
  <c r="G1055" i="1"/>
  <c r="H1063" i="1"/>
  <c r="G1063" i="1"/>
  <c r="H1071" i="1"/>
  <c r="G1071" i="1"/>
  <c r="H1077" i="1"/>
  <c r="G1077" i="1"/>
  <c r="H1085" i="1"/>
  <c r="G1085" i="1"/>
  <c r="H1088"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4" i="1"/>
  <c r="G1154" i="1"/>
  <c r="H1158" i="1"/>
  <c r="G1158" i="1"/>
  <c r="H1162" i="1"/>
  <c r="G1162" i="1"/>
  <c r="H1166" i="1"/>
  <c r="G1166" i="1"/>
  <c r="H1170" i="1"/>
  <c r="G1170" i="1"/>
  <c r="H1174" i="1"/>
  <c r="G1174" i="1"/>
  <c r="H1178" i="1"/>
  <c r="G1178"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571" i="1"/>
  <c r="G1571" i="1"/>
  <c r="G1630" i="1"/>
  <c r="H1630" i="1"/>
  <c r="G1662" i="1"/>
  <c r="H1662" i="1"/>
  <c r="J1542" i="1"/>
  <c r="G1542" i="1"/>
  <c r="I1542" i="1" s="1"/>
  <c r="I1557" i="1"/>
  <c r="I1566" i="1"/>
  <c r="G1569" i="1"/>
  <c r="I1569" i="1" s="1"/>
  <c r="H1569" i="1"/>
  <c r="G1572" i="1"/>
  <c r="H1572" i="1"/>
  <c r="H1577" i="1"/>
  <c r="G1577" i="1"/>
  <c r="H1643" i="1"/>
  <c r="G1643" i="1"/>
  <c r="H1277" i="1"/>
  <c r="H1285" i="1"/>
  <c r="G1285"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437" i="1"/>
  <c r="H1445" i="1"/>
  <c r="H1453" i="1"/>
  <c r="H1461" i="1"/>
  <c r="H1469" i="1"/>
  <c r="H1477" i="1"/>
  <c r="H1485" i="1"/>
  <c r="H1493" i="1"/>
  <c r="H1501" i="1"/>
  <c r="H1509" i="1"/>
  <c r="H1517" i="1"/>
  <c r="H1525" i="1"/>
  <c r="H1533" i="1"/>
  <c r="J1554" i="1"/>
  <c r="H1554" i="1"/>
  <c r="G1554" i="1"/>
  <c r="I1554" i="1" s="1"/>
  <c r="I1559" i="1"/>
  <c r="G1562" i="1"/>
  <c r="I1562" i="1" s="1"/>
  <c r="H1562" i="1"/>
  <c r="G1575" i="1"/>
  <c r="H1575" i="1"/>
  <c r="G1578" i="1"/>
  <c r="I1578" i="1" s="1"/>
  <c r="H1578" i="1"/>
  <c r="H1583" i="1"/>
  <c r="G1583" i="1"/>
  <c r="H1599" i="1"/>
  <c r="G1599" i="1"/>
  <c r="H1615" i="1"/>
  <c r="G1615" i="1"/>
  <c r="H1659" i="1"/>
  <c r="G1659" i="1"/>
  <c r="G1678" i="1"/>
  <c r="H1678" i="1"/>
  <c r="G1552" i="1"/>
  <c r="I1552" i="1" s="1"/>
  <c r="H1552" i="1"/>
  <c r="J1567" i="1"/>
  <c r="H1567" i="1"/>
  <c r="G1567" i="1"/>
  <c r="I1567" i="1" s="1"/>
  <c r="H1627" i="1"/>
  <c r="G1627"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J1560" i="1"/>
  <c r="H1560" i="1"/>
  <c r="G1560" i="1"/>
  <c r="I1560" i="1" s="1"/>
  <c r="G1565" i="1"/>
  <c r="H1565" i="1"/>
  <c r="J1573" i="1"/>
  <c r="H1573" i="1"/>
  <c r="G1573" i="1"/>
  <c r="H1596" i="1"/>
  <c r="G1596" i="1"/>
  <c r="H1612" i="1"/>
  <c r="G1612" i="1"/>
  <c r="H1640" i="1"/>
  <c r="G1640" i="1"/>
  <c r="H1656" i="1"/>
  <c r="G1656" i="1"/>
  <c r="H1675" i="1"/>
  <c r="G1675"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J1550" i="1"/>
  <c r="H1550" i="1"/>
  <c r="G1550" i="1"/>
  <c r="J1552" i="1"/>
  <c r="G1558" i="1"/>
  <c r="H1558" i="1"/>
  <c r="I1568" i="1"/>
  <c r="F7" i="4"/>
  <c r="D45" i="8"/>
  <c r="C1628" i="1"/>
  <c r="H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1" i="1"/>
  <c r="G1401" i="1"/>
  <c r="H1409" i="1"/>
  <c r="G1409" i="1"/>
  <c r="H1417" i="1"/>
  <c r="G1417" i="1"/>
  <c r="H1425" i="1"/>
  <c r="G1425" i="1"/>
  <c r="H1433" i="1"/>
  <c r="H1441" i="1"/>
  <c r="H1449" i="1"/>
  <c r="H1457" i="1"/>
  <c r="H1465" i="1"/>
  <c r="H1473" i="1"/>
  <c r="H1481" i="1"/>
  <c r="H1489" i="1"/>
  <c r="H1497" i="1"/>
  <c r="H1505" i="1"/>
  <c r="H1513" i="1"/>
  <c r="H1521" i="1"/>
  <c r="H1529" i="1"/>
  <c r="J1546" i="1"/>
  <c r="G1546" i="1"/>
  <c r="I1546" i="1" s="1"/>
  <c r="G1548" i="1"/>
  <c r="I1548" i="1" s="1"/>
  <c r="H1548" i="1"/>
  <c r="I1561" i="1"/>
  <c r="J1565" i="1"/>
  <c r="I1570" i="1"/>
  <c r="I1574" i="1"/>
  <c r="H1624" i="1"/>
  <c r="G1624" i="1"/>
  <c r="H1672" i="1"/>
  <c r="G1672" i="1"/>
  <c r="G1544" i="1"/>
  <c r="I1544" i="1" s="1"/>
  <c r="J1549" i="1"/>
  <c r="J1553" i="1"/>
  <c r="J1559" i="1"/>
  <c r="J1566" i="1"/>
  <c r="J1570" i="1"/>
  <c r="J1576" i="1"/>
  <c r="J1579" i="1"/>
  <c r="G1584" i="1"/>
  <c r="G1587" i="1"/>
  <c r="H1590" i="1"/>
  <c r="G1600" i="1"/>
  <c r="G1603" i="1"/>
  <c r="H1606" i="1"/>
  <c r="G1616" i="1"/>
  <c r="G1619" i="1"/>
  <c r="F17" i="4"/>
  <c r="E106" i="4"/>
  <c r="D102" i="1" s="1"/>
  <c r="D309" i="4"/>
  <c r="F374" i="4"/>
  <c r="D373" i="4"/>
  <c r="J1541" i="1"/>
  <c r="J1545" i="1"/>
  <c r="G1623" i="1"/>
  <c r="H1626" i="1"/>
  <c r="G1639" i="1"/>
  <c r="H1642" i="1"/>
  <c r="F106" i="4"/>
  <c r="F164" i="4"/>
  <c r="F178" i="4"/>
  <c r="D221" i="4"/>
  <c r="D262" i="4"/>
  <c r="F263" i="4"/>
  <c r="F426" i="4"/>
  <c r="D647" i="4"/>
  <c r="F431" i="4"/>
  <c r="G339" i="9"/>
  <c r="E339" i="9" s="1"/>
  <c r="B339" i="9" s="1"/>
  <c r="F219" i="5"/>
  <c r="F194" i="4"/>
  <c r="E431" i="4"/>
  <c r="D202" i="4"/>
  <c r="F203" i="4"/>
  <c r="E49" i="4"/>
  <c r="D45" i="1" s="1"/>
  <c r="D134" i="4"/>
  <c r="F135" i="4"/>
  <c r="D230" i="4"/>
  <c r="E6" i="7"/>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41" i="1"/>
  <c r="I1541" i="1" s="1"/>
  <c r="G1545" i="1"/>
  <c r="I1545" i="1" s="1"/>
  <c r="H1581" i="1"/>
  <c r="I1581" i="1" s="1"/>
  <c r="F83" i="4"/>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6" i="9"/>
  <c r="E226" i="9" s="1"/>
  <c r="B226" i="9" s="1"/>
  <c r="G210" i="9"/>
  <c r="E210" i="9" s="1"/>
  <c r="B210" i="9" s="1"/>
  <c r="G216" i="9"/>
  <c r="E216" i="9" s="1"/>
  <c r="B216" i="9" s="1"/>
  <c r="G180" i="9"/>
  <c r="E180" i="9" s="1"/>
  <c r="B180" i="9" s="1"/>
  <c r="G222" i="9"/>
  <c r="E222" i="9" s="1"/>
  <c r="B222" i="9" s="1"/>
  <c r="H310" i="9"/>
  <c r="G212" i="9"/>
  <c r="E212" i="9" s="1"/>
  <c r="B212" i="9" s="1"/>
  <c r="H179" i="9"/>
  <c r="I10" i="9"/>
  <c r="L228" i="9"/>
  <c r="G218" i="9"/>
  <c r="E218" i="9" s="1"/>
  <c r="B218" i="9" s="1"/>
  <c r="G214" i="9"/>
  <c r="E214" i="9" s="1"/>
  <c r="B214" i="9" s="1"/>
  <c r="G224" i="9"/>
  <c r="E224" i="9" s="1"/>
  <c r="B224" i="9" s="1"/>
  <c r="G220" i="9"/>
  <c r="E220" i="9" s="1"/>
  <c r="B220" i="9" s="1"/>
  <c r="G208" i="9"/>
  <c r="E208" i="9" s="1"/>
  <c r="B208" i="9" s="1"/>
  <c r="F379" i="4"/>
  <c r="E373" i="4"/>
  <c r="D368" i="1" s="1"/>
  <c r="F5" i="6"/>
  <c r="E39" i="9"/>
  <c r="B39" i="9" s="1"/>
  <c r="E55" i="9"/>
  <c r="B55" i="9" s="1"/>
  <c r="F126" i="4"/>
  <c r="E153" i="4"/>
  <c r="E273" i="4"/>
  <c r="E571" i="4"/>
  <c r="D565" i="1" s="1"/>
  <c r="E177" i="5"/>
  <c r="D321" i="4"/>
  <c r="F362" i="4"/>
  <c r="F393" i="4"/>
  <c r="E647" i="4"/>
  <c r="D641" i="1" s="1"/>
  <c r="D466" i="4"/>
  <c r="D430" i="4" s="1"/>
  <c r="F485" i="4"/>
  <c r="F603" i="4"/>
  <c r="D629" i="4"/>
  <c r="F630" i="4"/>
  <c r="E88" i="5"/>
  <c r="D1093" i="1" s="1"/>
  <c r="H314" i="9"/>
  <c r="D274" i="5"/>
  <c r="F277" i="5"/>
  <c r="B33" i="9"/>
  <c r="B49" i="9"/>
  <c r="B65" i="9"/>
  <c r="D648" i="4"/>
  <c r="D522" i="4"/>
  <c r="F71" i="5"/>
  <c r="E70" i="5"/>
  <c r="F70" i="5" s="1"/>
  <c r="F203" i="5"/>
  <c r="F256" i="5"/>
  <c r="E255" i="5"/>
  <c r="D1259" i="1" s="1"/>
  <c r="D141" i="6"/>
  <c r="E22" i="7"/>
  <c r="E31" i="9"/>
  <c r="B31" i="9" s="1"/>
  <c r="E47" i="9"/>
  <c r="B47" i="9" s="1"/>
  <c r="E63" i="9"/>
  <c r="B63" i="9" s="1"/>
  <c r="D152" i="4"/>
  <c r="F13" i="5"/>
  <c r="E12" i="5"/>
  <c r="E338" i="9"/>
  <c r="B338" i="9" s="1"/>
  <c r="D44" i="8"/>
  <c r="D536" i="4"/>
  <c r="E156" i="9"/>
  <c r="B156" i="9" s="1"/>
  <c r="D135" i="5"/>
  <c r="F136" i="5"/>
  <c r="G316" i="9"/>
  <c r="G315" i="9"/>
  <c r="D147" i="5"/>
  <c r="F171" i="5"/>
  <c r="F252" i="5"/>
  <c r="E25" i="9"/>
  <c r="B25" i="9" s="1"/>
  <c r="E41" i="9"/>
  <c r="B41" i="9" s="1"/>
  <c r="E57" i="9"/>
  <c r="B57" i="9" s="1"/>
  <c r="E73" i="9"/>
  <c r="B73" i="9" s="1"/>
  <c r="F298" i="9"/>
  <c r="F89" i="5"/>
  <c r="F186" i="5"/>
  <c r="F204" i="5"/>
  <c r="F36" i="6"/>
  <c r="E136" i="9"/>
  <c r="B136" i="9" s="1"/>
  <c r="E138" i="9"/>
  <c r="B138" i="9" s="1"/>
  <c r="E142" i="9"/>
  <c r="B142" i="9" s="1"/>
  <c r="B247" i="9"/>
  <c r="B286" i="9"/>
  <c r="B320" i="9"/>
  <c r="E322" i="9"/>
  <c r="B322" i="9" s="1"/>
  <c r="E120" i="9"/>
  <c r="B120" i="9" s="1"/>
  <c r="E122" i="9"/>
  <c r="B122" i="9" s="1"/>
  <c r="E126" i="9"/>
  <c r="B126" i="9" s="1"/>
  <c r="E160" i="9"/>
  <c r="B160" i="9" s="1"/>
  <c r="E162" i="9"/>
  <c r="B162" i="9" s="1"/>
  <c r="B231" i="9"/>
  <c r="F253" i="9"/>
  <c r="B253" i="9" s="1"/>
  <c r="B270" i="9"/>
  <c r="B276" i="9"/>
  <c r="D88" i="5"/>
  <c r="E104" i="9"/>
  <c r="B104" i="9" s="1"/>
  <c r="E106" i="9"/>
  <c r="B106" i="9" s="1"/>
  <c r="F237" i="9"/>
  <c r="B237" i="9" s="1"/>
  <c r="B254" i="9"/>
  <c r="B260" i="9"/>
  <c r="B341" i="9"/>
  <c r="E314" i="9"/>
  <c r="B314" i="9" s="1"/>
  <c r="H315" i="9"/>
  <c r="H316" i="9"/>
  <c r="E78" i="9"/>
  <c r="B78" i="9" s="1"/>
  <c r="E80" i="9"/>
  <c r="B80" i="9" s="1"/>
  <c r="E88" i="9"/>
  <c r="B88" i="9" s="1"/>
  <c r="E90" i="9"/>
  <c r="B90" i="9" s="1"/>
  <c r="E94" i="9"/>
  <c r="B94" i="9" s="1"/>
  <c r="E152" i="9"/>
  <c r="B152" i="9" s="1"/>
  <c r="E154" i="9"/>
  <c r="B154" i="9" s="1"/>
  <c r="B238" i="9"/>
  <c r="B244" i="9"/>
  <c r="B292" i="9"/>
  <c r="B324" i="9"/>
  <c r="G1182" i="1" l="1"/>
  <c r="H336" i="9"/>
  <c r="G1259" i="1"/>
  <c r="D177" i="5"/>
  <c r="H24" i="3" s="1"/>
  <c r="F178" i="5"/>
  <c r="G336" i="9"/>
  <c r="F228" i="9"/>
  <c r="B228" i="9" s="1"/>
  <c r="F114" i="6"/>
  <c r="D1537" i="1"/>
  <c r="I31" i="3"/>
  <c r="G348" i="9"/>
  <c r="E348" i="9" s="1"/>
  <c r="B348" i="9" s="1"/>
  <c r="D1510" i="1"/>
  <c r="I30" i="3"/>
  <c r="H33" i="3"/>
  <c r="C1538" i="1"/>
  <c r="H1556" i="1"/>
  <c r="G1556" i="1"/>
  <c r="G1634" i="1"/>
  <c r="H1634" i="1"/>
  <c r="D69" i="5"/>
  <c r="D6" i="5" s="1"/>
  <c r="H1024" i="1"/>
  <c r="G1024" i="1"/>
  <c r="H22" i="3"/>
  <c r="C1012" i="1"/>
  <c r="H160" i="1"/>
  <c r="G160" i="1"/>
  <c r="G131" i="1"/>
  <c r="H131" i="1"/>
  <c r="F430" i="4"/>
  <c r="C424" i="1"/>
  <c r="H23" i="3"/>
  <c r="F147" i="5"/>
  <c r="C1152" i="1"/>
  <c r="K1481" i="9"/>
  <c r="G344" i="9"/>
  <c r="E344" i="9" s="1"/>
  <c r="B344" i="9" s="1"/>
  <c r="C1621" i="1"/>
  <c r="I39" i="3"/>
  <c r="I24" i="3"/>
  <c r="D1181" i="1"/>
  <c r="F134" i="4"/>
  <c r="C130" i="1"/>
  <c r="D6" i="4"/>
  <c r="E315" i="9"/>
  <c r="B315" i="9" s="1"/>
  <c r="G343" i="9"/>
  <c r="E343" i="9" s="1"/>
  <c r="E69" i="5"/>
  <c r="D1075" i="1"/>
  <c r="E310" i="9"/>
  <c r="B310" i="9" s="1"/>
  <c r="G45" i="1"/>
  <c r="H45" i="1"/>
  <c r="H1628" i="1"/>
  <c r="G1628" i="1"/>
  <c r="I1550" i="1"/>
  <c r="I1573" i="1"/>
  <c r="E316" i="9"/>
  <c r="B316" i="9" s="1"/>
  <c r="F274" i="5"/>
  <c r="C1278" i="1"/>
  <c r="F466" i="4"/>
  <c r="C460" i="1"/>
  <c r="H565" i="1"/>
  <c r="G565" i="1"/>
  <c r="F647" i="4"/>
  <c r="C641" i="1"/>
  <c r="E535" i="4"/>
  <c r="I40" i="3"/>
  <c r="C1622" i="1"/>
  <c r="H1259" i="1"/>
  <c r="I34" i="3"/>
  <c r="D1555" i="1"/>
  <c r="F522" i="4"/>
  <c r="C516" i="1"/>
  <c r="F273" i="4"/>
  <c r="D269" i="1"/>
  <c r="F202" i="4"/>
  <c r="C198" i="1"/>
  <c r="F373" i="4"/>
  <c r="D360" i="4"/>
  <c r="C368" i="1"/>
  <c r="F135" i="5"/>
  <c r="C1140" i="1"/>
  <c r="E7" i="5"/>
  <c r="D1017" i="1"/>
  <c r="H31" i="3"/>
  <c r="F141" i="6"/>
  <c r="C1537" i="1"/>
  <c r="F648" i="4"/>
  <c r="C642" i="1"/>
  <c r="F153" i="4"/>
  <c r="E152" i="4"/>
  <c r="F152" i="4" s="1"/>
  <c r="D149" i="1"/>
  <c r="G24" i="9"/>
  <c r="E430" i="4"/>
  <c r="D425" i="1"/>
  <c r="I1575" i="1"/>
  <c r="F88" i="5"/>
  <c r="C1093" i="1"/>
  <c r="E251" i="5"/>
  <c r="F12" i="5"/>
  <c r="H24" i="9"/>
  <c r="H19" i="9"/>
  <c r="E19" i="9" s="1"/>
  <c r="B19" i="9" s="1"/>
  <c r="E309" i="9"/>
  <c r="B309" i="9" s="1"/>
  <c r="E5" i="7"/>
  <c r="D1539" i="1"/>
  <c r="F262" i="4"/>
  <c r="C258" i="1"/>
  <c r="E360" i="4"/>
  <c r="I1565" i="1"/>
  <c r="D535" i="4"/>
  <c r="F536" i="4"/>
  <c r="C530" i="1"/>
  <c r="F321" i="4"/>
  <c r="C316" i="1"/>
  <c r="D251" i="5"/>
  <c r="F230" i="4"/>
  <c r="C226" i="1"/>
  <c r="F221" i="4"/>
  <c r="C217" i="1"/>
  <c r="D308" i="4"/>
  <c r="F309" i="4"/>
  <c r="C304" i="1"/>
  <c r="F49" i="4"/>
  <c r="H18" i="3"/>
  <c r="D299" i="4"/>
  <c r="C148" i="1"/>
  <c r="F629" i="4"/>
  <c r="C623" i="1"/>
  <c r="F255" i="5"/>
  <c r="E179" i="9"/>
  <c r="B179" i="9" s="1"/>
  <c r="H102" i="1"/>
  <c r="G102" i="1"/>
  <c r="I1558" i="1"/>
  <c r="E6" i="4"/>
  <c r="E336" i="9" l="1"/>
  <c r="B336" i="9" s="1"/>
  <c r="C1181" i="1"/>
  <c r="H1181" i="1" s="1"/>
  <c r="D176" i="5"/>
  <c r="G299" i="9" s="1"/>
  <c r="F177" i="5"/>
  <c r="F69" i="5"/>
  <c r="C1074" i="1"/>
  <c r="E347" i="9"/>
  <c r="G1510" i="1"/>
  <c r="H1510" i="1"/>
  <c r="E342" i="9"/>
  <c r="B343" i="9"/>
  <c r="D417" i="4"/>
  <c r="F308" i="4"/>
  <c r="C303" i="1"/>
  <c r="H530" i="1"/>
  <c r="G530" i="1"/>
  <c r="D1538" i="1"/>
  <c r="I33" i="3"/>
  <c r="G346" i="9"/>
  <c r="E346" i="9" s="1"/>
  <c r="H368" i="1"/>
  <c r="G368" i="1"/>
  <c r="H516" i="1"/>
  <c r="G516" i="1"/>
  <c r="H460" i="1"/>
  <c r="G460" i="1"/>
  <c r="G1621" i="1"/>
  <c r="H1621" i="1"/>
  <c r="H11" i="3"/>
  <c r="G1539" i="1"/>
  <c r="H1539" i="1"/>
  <c r="F6" i="4"/>
  <c r="H17" i="3"/>
  <c r="D422" i="4"/>
  <c r="D300" i="4"/>
  <c r="C2" i="1"/>
  <c r="E639" i="4"/>
  <c r="D633" i="1" s="1"/>
  <c r="D424" i="1"/>
  <c r="H424" i="1" s="1"/>
  <c r="H1555" i="1"/>
  <c r="G1555" i="1"/>
  <c r="G1278" i="1"/>
  <c r="H1278" i="1"/>
  <c r="H130" i="1"/>
  <c r="G130" i="1"/>
  <c r="G1622" i="1"/>
  <c r="H1622" i="1"/>
  <c r="E24" i="9"/>
  <c r="H198" i="1"/>
  <c r="G198" i="1"/>
  <c r="E640" i="4"/>
  <c r="D634" i="1" s="1"/>
  <c r="D529" i="1"/>
  <c r="H1152" i="1"/>
  <c r="G1152" i="1"/>
  <c r="G623" i="1"/>
  <c r="H623" i="1"/>
  <c r="G217" i="1"/>
  <c r="H217" i="1"/>
  <c r="G425" i="1"/>
  <c r="H425" i="1"/>
  <c r="D640" i="4"/>
  <c r="F535" i="4"/>
  <c r="C529" i="1"/>
  <c r="E418" i="4"/>
  <c r="D413" i="1" s="1"/>
  <c r="D355" i="1"/>
  <c r="E417" i="4"/>
  <c r="D412" i="1" s="1"/>
  <c r="G149" i="1"/>
  <c r="H149" i="1"/>
  <c r="H1017" i="1"/>
  <c r="G1017" i="1"/>
  <c r="G641" i="1"/>
  <c r="H641" i="1"/>
  <c r="G424" i="1"/>
  <c r="H642" i="1"/>
  <c r="G642" i="1"/>
  <c r="H1537" i="1"/>
  <c r="G1537" i="1"/>
  <c r="H9" i="3"/>
  <c r="D423" i="4"/>
  <c r="D301" i="4"/>
  <c r="C295" i="1"/>
  <c r="H226" i="1"/>
  <c r="G226" i="1"/>
  <c r="F251" i="5"/>
  <c r="H25" i="3"/>
  <c r="C1255" i="1"/>
  <c r="I25" i="3"/>
  <c r="D1255" i="1"/>
  <c r="E299" i="4"/>
  <c r="F299" i="4" s="1"/>
  <c r="I18" i="3"/>
  <c r="D148" i="1"/>
  <c r="G148" i="1" s="1"/>
  <c r="E6" i="5"/>
  <c r="F6" i="5" s="1"/>
  <c r="I22" i="3"/>
  <c r="D1012" i="1"/>
  <c r="F7" i="5"/>
  <c r="H1075" i="1"/>
  <c r="G1075" i="1"/>
  <c r="D639" i="4"/>
  <c r="E422" i="4"/>
  <c r="I17" i="3"/>
  <c r="D2" i="1"/>
  <c r="D418" i="4"/>
  <c r="F360" i="4"/>
  <c r="C355" i="1"/>
  <c r="H258" i="1"/>
  <c r="G258" i="1"/>
  <c r="H304" i="1"/>
  <c r="G304" i="1"/>
  <c r="H316" i="1"/>
  <c r="G316" i="1"/>
  <c r="H1093" i="1"/>
  <c r="G1093" i="1"/>
  <c r="H1140" i="1"/>
  <c r="G1140" i="1"/>
  <c r="G269" i="1"/>
  <c r="H269" i="1"/>
  <c r="I23" i="3"/>
  <c r="D1074" i="1"/>
  <c r="E176" i="5"/>
  <c r="D1180" i="1" s="1"/>
  <c r="C1011" i="1"/>
  <c r="G1181" i="1" l="1"/>
  <c r="C1180" i="1"/>
  <c r="G1180" i="1" s="1"/>
  <c r="H1074" i="1"/>
  <c r="G1074" i="1"/>
  <c r="H148" i="1"/>
  <c r="H1538" i="1"/>
  <c r="G1538" i="1"/>
  <c r="F418" i="4"/>
  <c r="C413" i="1"/>
  <c r="E301" i="4"/>
  <c r="D297" i="1" s="1"/>
  <c r="E423" i="4"/>
  <c r="F423" i="4" s="1"/>
  <c r="D295" i="1"/>
  <c r="H295" i="1" s="1"/>
  <c r="B24" i="9"/>
  <c r="F301" i="4"/>
  <c r="C297" i="1"/>
  <c r="F176" i="5"/>
  <c r="G529" i="1"/>
  <c r="H529" i="1"/>
  <c r="G303" i="1"/>
  <c r="H303" i="1"/>
  <c r="E300" i="4"/>
  <c r="G1012" i="1"/>
  <c r="H1012" i="1"/>
  <c r="H1255" i="1"/>
  <c r="G1255" i="1"/>
  <c r="D644" i="4"/>
  <c r="D425" i="4"/>
  <c r="C418" i="1"/>
  <c r="G20" i="9"/>
  <c r="F640" i="4"/>
  <c r="C634" i="1"/>
  <c r="H2" i="1"/>
  <c r="G2" i="1"/>
  <c r="N3" i="9"/>
  <c r="I11" i="3"/>
  <c r="F417" i="4"/>
  <c r="C412" i="1"/>
  <c r="K3" i="9"/>
  <c r="I9" i="3"/>
  <c r="F639" i="4"/>
  <c r="C633" i="1"/>
  <c r="C296" i="1"/>
  <c r="B346" i="9"/>
  <c r="E345" i="9"/>
  <c r="I10" i="3" s="1"/>
  <c r="E643" i="4"/>
  <c r="D417" i="1"/>
  <c r="H299" i="9"/>
  <c r="E299" i="9" s="1"/>
  <c r="D1011" i="1"/>
  <c r="H8" i="3" s="1"/>
  <c r="G306" i="9"/>
  <c r="E306" i="9" s="1"/>
  <c r="B306" i="9" s="1"/>
  <c r="G355" i="1"/>
  <c r="H355" i="1"/>
  <c r="D424" i="4"/>
  <c r="D643" i="4"/>
  <c r="F422" i="4"/>
  <c r="C417" i="1"/>
  <c r="H1180" i="1" l="1"/>
  <c r="E424" i="4"/>
  <c r="D419" i="1" s="1"/>
  <c r="G295" i="1"/>
  <c r="M3" i="9"/>
  <c r="B299" i="9"/>
  <c r="D296" i="1"/>
  <c r="H296" i="1" s="1"/>
  <c r="G417" i="1"/>
  <c r="H417" i="1"/>
  <c r="F300" i="4"/>
  <c r="C420" i="1"/>
  <c r="G1011" i="1"/>
  <c r="H297" i="1"/>
  <c r="G297" i="1"/>
  <c r="G633" i="1"/>
  <c r="H633" i="1"/>
  <c r="D646" i="4"/>
  <c r="C638" i="1"/>
  <c r="H1011" i="1"/>
  <c r="H20" i="9"/>
  <c r="E20" i="9" s="1"/>
  <c r="B20" i="9" s="1"/>
  <c r="E425" i="4"/>
  <c r="D420" i="1" s="1"/>
  <c r="E644" i="4"/>
  <c r="F644" i="4" s="1"/>
  <c r="D418" i="1"/>
  <c r="H418" i="1" s="1"/>
  <c r="D645" i="4"/>
  <c r="F643" i="4"/>
  <c r="C637" i="1"/>
  <c r="G413" i="1"/>
  <c r="H413" i="1"/>
  <c r="F424" i="4"/>
  <c r="C419" i="1"/>
  <c r="D637" i="1"/>
  <c r="H634" i="1"/>
  <c r="G634" i="1"/>
  <c r="H412" i="1"/>
  <c r="G412" i="1"/>
  <c r="G296" i="1" l="1"/>
  <c r="E645" i="4"/>
  <c r="D639" i="1" s="1"/>
  <c r="G637" i="1"/>
  <c r="H637" i="1"/>
  <c r="D650" i="4"/>
  <c r="C640" i="1"/>
  <c r="F645" i="4"/>
  <c r="D649" i="4"/>
  <c r="C639" i="1"/>
  <c r="H419" i="1"/>
  <c r="G419" i="1"/>
  <c r="E646" i="4"/>
  <c r="D638" i="1"/>
  <c r="H638" i="1" s="1"/>
  <c r="H420" i="1"/>
  <c r="G420" i="1"/>
  <c r="G418" i="1"/>
  <c r="F425" i="4"/>
  <c r="H334" i="9"/>
  <c r="G334" i="9"/>
  <c r="E649" i="4" l="1"/>
  <c r="I19" i="3" s="1"/>
  <c r="E334" i="9"/>
  <c r="B334" i="9" s="1"/>
  <c r="F646" i="4"/>
  <c r="F650" i="4"/>
  <c r="H20" i="3"/>
  <c r="C644" i="1"/>
  <c r="G638" i="1"/>
  <c r="H639" i="1"/>
  <c r="G639" i="1"/>
  <c r="E650" i="4"/>
  <c r="D640" i="1"/>
  <c r="G640" i="1" s="1"/>
  <c r="G297" i="9"/>
  <c r="E297" i="9" s="1"/>
  <c r="B297" i="9" s="1"/>
  <c r="H19" i="3"/>
  <c r="C643" i="1"/>
  <c r="F649" i="4" l="1"/>
  <c r="D643" i="1"/>
  <c r="H643" i="1" s="1"/>
  <c r="E298" i="9"/>
  <c r="I8" i="3" s="1"/>
  <c r="I20" i="3"/>
  <c r="D644" i="1"/>
  <c r="H644" i="1" s="1"/>
  <c r="H7" i="3"/>
  <c r="H640" i="1"/>
  <c r="G643" i="1" l="1"/>
  <c r="J3" i="9"/>
  <c r="G644" i="1"/>
  <c r="L293" i="9" l="1"/>
  <c r="F293" i="9" s="1"/>
  <c r="H295" i="9"/>
  <c r="H18" i="9"/>
  <c r="H22" i="9"/>
  <c r="G18" i="9"/>
  <c r="M15" i="9"/>
  <c r="G295" i="9"/>
  <c r="I17" i="9"/>
  <c r="G17" i="9"/>
  <c r="G16" i="9"/>
  <c r="H21" i="9"/>
  <c r="I8" i="9"/>
  <c r="I7" i="9"/>
  <c r="J5" i="9"/>
  <c r="I11" i="9"/>
  <c r="G22" i="9"/>
  <c r="H16" i="9"/>
  <c r="K5" i="9"/>
  <c r="K9" i="9"/>
  <c r="J17" i="9"/>
  <c r="I12" i="9"/>
  <c r="J6" i="9"/>
  <c r="K10" i="9"/>
  <c r="I13" i="9"/>
  <c r="K12" i="9"/>
  <c r="K6" i="9"/>
  <c r="J7" i="9"/>
  <c r="K11" i="9"/>
  <c r="I6" i="9"/>
  <c r="H15" i="9"/>
  <c r="L16" i="9"/>
  <c r="J12" i="9"/>
  <c r="J13" i="9"/>
  <c r="J8" i="9"/>
  <c r="H17" i="9"/>
  <c r="I9" i="9"/>
  <c r="K13" i="9"/>
  <c r="I5" i="9"/>
  <c r="J11" i="9"/>
  <c r="G21" i="9"/>
  <c r="L15" i="9"/>
  <c r="K7" i="9"/>
  <c r="J10" i="9"/>
  <c r="K8" i="9"/>
  <c r="J9" i="9"/>
  <c r="G15" i="9"/>
  <c r="M16" i="9"/>
  <c r="E15" i="9" l="1"/>
  <c r="E18" i="9"/>
  <c r="B18" i="9" s="1"/>
  <c r="E21" i="9"/>
  <c r="B21" i="9" s="1"/>
  <c r="E22" i="9"/>
  <c r="B22" i="9" s="1"/>
  <c r="E10" i="9"/>
  <c r="B10" i="9" s="1"/>
  <c r="E295" i="9"/>
  <c r="B295" i="9" s="1"/>
  <c r="E5" i="9"/>
  <c r="B5" i="9" s="1"/>
  <c r="E6" i="9"/>
  <c r="B6" i="9" s="1"/>
  <c r="F15" i="9"/>
  <c r="B15" i="9" s="1"/>
  <c r="E13" i="9"/>
  <c r="B13" i="9" s="1"/>
  <c r="F16" i="9"/>
  <c r="E11" i="9"/>
  <c r="B11" i="9" s="1"/>
  <c r="E23" i="9"/>
  <c r="I7" i="3" s="1"/>
  <c r="E12" i="9"/>
  <c r="B12" i="9" s="1"/>
  <c r="E7" i="9"/>
  <c r="B7" i="9" s="1"/>
  <c r="E9" i="9"/>
  <c r="B9" i="9" s="1"/>
  <c r="E8" i="9"/>
  <c r="B8" i="9" s="1"/>
  <c r="E16" i="9"/>
  <c r="E17" i="9"/>
  <c r="B17" i="9" s="1"/>
  <c r="B293" i="9"/>
  <c r="F23" i="9"/>
  <c r="F14" i="9" l="1"/>
  <c r="F3" i="9" s="1"/>
  <c r="B16" i="9"/>
  <c r="E4" i="9"/>
  <c r="E14" i="9"/>
  <c r="I13" i="3" s="1"/>
  <c r="E3" i="9" l="1"/>
</calcChain>
</file>

<file path=xl/sharedStrings.xml><?xml version="1.0" encoding="utf-8"?>
<sst xmlns="http://schemas.openxmlformats.org/spreadsheetml/2006/main" count="4733" uniqueCount="3656">
  <si>
    <t>Obveznik:</t>
  </si>
  <si>
    <t>13877 - O.Š. GROFA JANKA DRAŠKOVIĆA, KLENOVNIK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</si>
  <si>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</si>
  <si>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</si>
  <si>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</si>
  <si>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</si>
  <si>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</si>
  <si>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</si>
  <si>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</si>
  <si>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</si>
  <si>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</si>
  <si>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</si>
  <si>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</si>
  <si>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</si>
  <si>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</si>
  <si>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</si>
  <si>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</si>
  <si>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</si>
  <si>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</si>
  <si>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</si>
  <si>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</si>
  <si>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</si>
  <si>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</si>
  <si>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</si>
  <si>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</si>
  <si>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</si>
  <si>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</si>
  <si>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</si>
  <si>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</si>
  <si>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</si>
  <si>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</si>
  <si>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</si>
  <si>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</si>
  <si>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</si>
  <si>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</si>
  <si>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</si>
  <si>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</si>
  <si>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</si>
  <si>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</si>
  <si>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</si>
  <si>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</si>
  <si>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</si>
  <si>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</si>
  <si>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</si>
  <si>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</si>
  <si>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</si>
  <si>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</si>
  <si>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</si>
  <si>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</si>
  <si>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</si>
  <si>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</si>
  <si>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</si>
  <si>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</si>
  <si>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</si>
  <si>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</si>
  <si>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</si>
  <si>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</si>
  <si>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</si>
  <si>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</si>
  <si>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</si>
  <si>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</si>
  <si>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</si>
  <si>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</si>
  <si>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</si>
  <si>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</si>
  <si>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</si>
  <si>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</si>
  <si>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</si>
  <si>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</si>
  <si>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</si>
  <si>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</si>
  <si>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</si>
  <si>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</si>
  <si>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</si>
  <si>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</si>
  <si>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</si>
  <si>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</si>
  <si>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</si>
  <si>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</si>
  <si>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</si>
  <si>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</si>
  <si>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</si>
  <si>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</si>
  <si>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</si>
  <si>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</si>
  <si>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</si>
  <si>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</si>
  <si>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</si>
  <si>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</si>
  <si>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</si>
  <si>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</si>
  <si>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</si>
  <si>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</si>
  <si>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</si>
  <si>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</si>
  <si>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</si>
  <si>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</si>
  <si>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</si>
  <si>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</si>
  <si>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</si>
  <si>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</si>
  <si>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</si>
  <si>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</si>
  <si>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</si>
  <si>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</si>
  <si>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</si>
  <si>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</si>
  <si>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</si>
  <si>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</si>
  <si>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</si>
  <si>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</si>
  <si>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</si>
  <si>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</si>
  <si>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</si>
  <si>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</si>
  <si>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</si>
  <si>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</si>
  <si>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</si>
  <si>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</si>
  <si>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</si>
  <si>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</si>
  <si>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</si>
  <si>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</si>
  <si>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</si>
  <si>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</si>
  <si>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</si>
  <si>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</si>
  <si>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</si>
  <si>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</si>
  <si>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</si>
  <si>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</si>
  <si>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</si>
  <si>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</si>
  <si>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</si>
  <si>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</si>
  <si>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</si>
  <si>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</si>
  <si>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</si>
  <si>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</si>
  <si>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</si>
  <si>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</si>
  <si>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</si>
  <si>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</si>
  <si>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</si>
  <si>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</si>
  <si>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</si>
  <si>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</si>
  <si>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</si>
  <si>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</si>
  <si>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</si>
  <si>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</si>
  <si>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</si>
  <si>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</si>
  <si>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</si>
  <si>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</si>
  <si>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</si>
  <si>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</si>
  <si>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</si>
  <si>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</si>
  <si>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</si>
  <si>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</si>
  <si>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</si>
  <si>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</si>
  <si>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</si>
  <si>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</si>
  <si>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</si>
  <si>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</si>
  <si>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</si>
  <si>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</si>
  <si>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</si>
  <si>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</si>
  <si>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</si>
  <si>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</si>
  <si>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</si>
  <si>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</si>
  <si>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</si>
  <si>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</si>
  <si>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</si>
  <si>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</si>
  <si>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</si>
  <si>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</si>
  <si>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</si>
  <si>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</si>
  <si>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</si>
  <si>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</si>
  <si>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</si>
  <si>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</si>
  <si>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</si>
  <si>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</si>
  <si>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</si>
  <si>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</si>
  <si>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</si>
  <si>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</si>
  <si>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</si>
  <si>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</si>
  <si>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</si>
  <si>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</si>
  <si>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</si>
  <si>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</si>
  <si>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</si>
  <si>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</si>
  <si>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</si>
  <si>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</si>
  <si>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</si>
  <si>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</si>
  <si>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</si>
  <si>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</si>
  <si>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</si>
  <si>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</si>
  <si>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</si>
  <si>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</si>
  <si>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</si>
  <si>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</si>
  <si>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</si>
  <si>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</si>
  <si>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</si>
  <si>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</si>
  <si>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</si>
  <si>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</si>
  <si>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</si>
  <si>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</si>
  <si>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</si>
  <si>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</si>
  <si>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</si>
  <si>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</si>
  <si>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</si>
  <si>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</si>
  <si>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</si>
  <si>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</si>
  <si>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</si>
  <si>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</si>
  <si>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</si>
  <si>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</si>
  <si>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</si>
  <si>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</si>
  <si>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</si>
  <si>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</si>
  <si>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</si>
  <si>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</si>
  <si>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</si>
  <si>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</si>
  <si>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</si>
  <si>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</si>
  <si>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</si>
  <si>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</si>
  <si>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</si>
  <si>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</si>
  <si>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</si>
  <si>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</si>
  <si>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</si>
  <si>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</si>
  <si>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</si>
  <si>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</si>
  <si>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</si>
  <si>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</si>
  <si>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</si>
  <si>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</si>
  <si>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</si>
  <si>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</si>
  <si>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</si>
  <si>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</si>
  <si>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</si>
  <si>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</si>
  <si>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</si>
  <si>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</si>
  <si>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</si>
  <si>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</si>
  <si>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</si>
  <si>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</si>
  <si>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</si>
  <si>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</si>
  <si>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</si>
  <si>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</si>
  <si>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</si>
  <si>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</si>
  <si>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</si>
  <si>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</si>
  <si>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</si>
  <si>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</si>
  <si>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</si>
  <si>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</si>
  <si>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</si>
  <si>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</si>
  <si>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</si>
  <si>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</si>
  <si>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</si>
  <si>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</si>
  <si>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</si>
  <si>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</si>
  <si>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</si>
  <si>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</si>
  <si>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</si>
  <si>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</si>
  <si>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</si>
  <si>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</si>
  <si>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</si>
  <si>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</si>
  <si>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</si>
  <si>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</si>
  <si>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</si>
  <si>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</si>
  <si>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</si>
  <si>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</si>
  <si>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</si>
  <si>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</si>
  <si>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</si>
  <si>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</si>
  <si>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</si>
  <si>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</si>
  <si>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</si>
  <si>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</si>
  <si>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</si>
  <si>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</si>
  <si>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</si>
  <si>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</si>
  <si>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</si>
  <si>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</si>
  <si>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</si>
  <si>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</si>
  <si>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</si>
  <si>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</si>
  <si>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</si>
  <si>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</si>
  <si>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</si>
  <si>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</si>
  <si>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</si>
  <si>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</si>
  <si>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</si>
  <si>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</si>
  <si>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</si>
  <si>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</si>
  <si>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</si>
  <si>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</si>
  <si>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</si>
  <si>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</si>
  <si>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</si>
  <si>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</si>
  <si>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</si>
  <si>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</si>
  <si>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</si>
  <si>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</si>
  <si>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</si>
  <si>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</si>
  <si>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</si>
  <si>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</si>
  <si>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</si>
  <si>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</si>
  <si>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</si>
  <si>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</si>
  <si>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</si>
  <si>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</si>
  <si>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</si>
  <si>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</si>
  <si>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</si>
  <si>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</si>
  <si>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</si>
  <si>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</si>
  <si>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</si>
  <si>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</si>
  <si>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</si>
  <si>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</si>
  <si>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</si>
  <si>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</si>
  <si>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</si>
  <si>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</si>
  <si>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</si>
  <si>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</si>
  <si>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</si>
  <si>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</si>
  <si>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</si>
  <si>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</si>
  <si>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</si>
  <si>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</si>
  <si>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</si>
  <si>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</si>
  <si>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</si>
  <si>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</si>
  <si>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</si>
  <si>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</si>
  <si>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</si>
  <si>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</si>
  <si>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</si>
  <si>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</si>
  <si>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</si>
  <si>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</si>
  <si>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</si>
  <si>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</si>
  <si>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</si>
  <si>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</si>
  <si>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</si>
  <si>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</si>
  <si>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</si>
  <si>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</si>
  <si>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</si>
  <si>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</si>
  <si>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</si>
  <si>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</si>
  <si>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</si>
  <si>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</si>
  <si>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</si>
  <si>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</si>
  <si>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</si>
  <si>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</si>
  <si>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</si>
  <si>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</si>
  <si>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</si>
  <si>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</si>
  <si>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</si>
  <si>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</si>
  <si>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</si>
  <si>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</si>
  <si>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</si>
  <si>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</si>
  <si>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</si>
  <si>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</si>
  <si>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</si>
  <si>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</si>
  <si>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</si>
  <si>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</si>
  <si>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</si>
  <si>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</si>
  <si>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</si>
  <si>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</si>
  <si>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</si>
  <si>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</si>
  <si>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</si>
  <si>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</si>
  <si>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</si>
  <si>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</si>
  <si>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</si>
  <si>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</si>
  <si>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</si>
  <si>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</si>
  <si>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</si>
  <si>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</si>
  <si>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</si>
  <si>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</si>
  <si>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</si>
  <si>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</si>
  <si>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</si>
  <si>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</si>
  <si>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</si>
  <si>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</si>
  <si>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</si>
  <si>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</si>
  <si>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</si>
  <si>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</si>
  <si>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</si>
  <si>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</si>
  <si>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</si>
  <si>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</si>
  <si>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</si>
  <si>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</si>
  <si>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</si>
  <si>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</si>
  <si>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</si>
  <si>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</si>
  <si>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</si>
  <si>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</si>
  <si>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</si>
  <si>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</si>
  <si>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</si>
  <si>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</si>
  <si>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</si>
  <si>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</si>
  <si>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</si>
  <si>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</si>
  <si>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</si>
  <si>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</si>
  <si>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</si>
  <si>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</si>
  <si>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</si>
  <si>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</si>
  <si>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</si>
  <si>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</si>
  <si>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</si>
  <si>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</si>
  <si>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</si>
  <si>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</si>
  <si>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</si>
  <si>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</si>
  <si>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</si>
  <si>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</si>
  <si>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</si>
  <si>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</si>
  <si>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</si>
  <si>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</si>
  <si>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</si>
  <si>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</si>
  <si>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</si>
  <si>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</si>
  <si>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</si>
  <si>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</si>
  <si>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</si>
  <si>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</si>
  <si>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</si>
  <si>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</si>
  <si>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</si>
  <si>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</si>
  <si>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</si>
  <si>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</si>
  <si>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</si>
  <si>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</si>
  <si>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</si>
  <si>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</si>
  <si>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</si>
  <si>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</si>
  <si>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</si>
  <si>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</si>
  <si>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</si>
  <si>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</si>
  <si>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</si>
  <si>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</si>
  <si>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</si>
  <si>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</si>
  <si>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</si>
  <si>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</si>
  <si>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</si>
  <si>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</si>
  <si>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</si>
  <si>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</si>
  <si>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</si>
  <si>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</si>
  <si>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</si>
  <si>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</si>
  <si>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</si>
  <si>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</si>
  <si>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</si>
  <si>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</si>
  <si>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</si>
  <si>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</si>
  <si>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</si>
  <si>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</si>
  <si>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</si>
  <si>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</si>
  <si>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</si>
  <si>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</si>
  <si>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</si>
  <si>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</si>
  <si>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</si>
  <si>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</si>
  <si>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</si>
  <si>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</si>
  <si>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</si>
  <si>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</si>
  <si>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</si>
  <si>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</si>
  <si>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</si>
  <si>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</si>
  <si>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</si>
  <si>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</si>
  <si>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</si>
  <si>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</si>
  <si>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</si>
  <si>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</si>
  <si>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</si>
  <si>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</si>
  <si>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</si>
  <si>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</si>
  <si>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</si>
  <si>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</si>
  <si>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</si>
  <si>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</si>
  <si>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</si>
  <si>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</si>
  <si>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</si>
  <si>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</si>
  <si>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</si>
  <si>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</si>
  <si>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</si>
  <si>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</si>
  <si>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</si>
  <si>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</si>
  <si>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</si>
  <si>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</si>
  <si>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</si>
  <si>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</si>
  <si>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</si>
  <si>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</si>
  <si>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</si>
  <si>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</si>
  <si>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</si>
  <si>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</si>
  <si>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</si>
  <si>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</si>
  <si>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</si>
  <si>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</si>
  <si>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</si>
  <si>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</si>
  <si>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</si>
  <si>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</si>
  <si>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</si>
  <si>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</si>
  <si>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</si>
  <si>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</si>
  <si>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</si>
  <si>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</si>
  <si>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</si>
  <si>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</si>
  <si>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</si>
  <si>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</si>
  <si>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</si>
  <si>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</si>
  <si>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</si>
  <si>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</si>
  <si>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</si>
  <si>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</si>
  <si>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</si>
  <si>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</si>
  <si>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</si>
  <si>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</si>
  <si>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</si>
  <si>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</si>
  <si>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</si>
  <si>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</si>
  <si>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</si>
  <si>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</si>
  <si>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</si>
  <si>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</si>
  <si>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</si>
  <si>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</si>
  <si>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</si>
  <si>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</si>
  <si>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</si>
  <si>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</si>
  <si>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</si>
  <si>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</si>
  <si>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</si>
  <si>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</si>
  <si>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</si>
  <si>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</si>
  <si>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</si>
  <si>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</si>
  <si>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</si>
  <si>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</si>
  <si>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</si>
  <si>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</si>
  <si>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</si>
  <si>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</si>
  <si>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</si>
  <si>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</si>
  <si>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</si>
  <si>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</si>
  <si>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</si>
  <si>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</si>
  <si>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</si>
  <si>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</si>
  <si>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</si>
  <si>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</si>
  <si>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</si>
  <si>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</si>
  <si>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</si>
  <si>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</si>
  <si>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</si>
  <si>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</si>
  <si>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</si>
  <si>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</si>
  <si>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</si>
  <si>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</si>
  <si>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</si>
  <si>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</si>
  <si>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</si>
  <si>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</si>
  <si>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</si>
  <si>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</si>
  <si>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</si>
  <si>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</si>
  <si>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</si>
  <si>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</si>
  <si>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</si>
  <si>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</si>
  <si>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</si>
  <si>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</si>
  <si>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</si>
  <si>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</si>
  <si>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</si>
  <si>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</si>
  <si>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</si>
  <si>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</si>
  <si>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</si>
  <si>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</si>
  <si>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</si>
  <si>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</si>
  <si>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</si>
  <si>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</si>
  <si>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</si>
  <si>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</si>
  <si>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</si>
  <si>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</si>
  <si>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</si>
  <si>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</si>
  <si>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</si>
  <si>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</si>
  <si>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</si>
  <si>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</si>
  <si>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</si>
  <si>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</si>
  <si>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</si>
  <si>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</si>
  <si>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</si>
  <si>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</si>
  <si>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</si>
  <si>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</si>
  <si>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</si>
  <si>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</si>
  <si>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</si>
  <si>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</si>
  <si>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</si>
  <si>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</si>
  <si>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</si>
  <si>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</si>
  <si>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</si>
  <si>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</si>
  <si>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</si>
  <si>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</si>
  <si>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</si>
  <si>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</si>
  <si>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</si>
  <si>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</si>
  <si>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</si>
  <si>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</si>
  <si>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</si>
  <si>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</si>
  <si>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</si>
  <si>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</si>
  <si>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</si>
  <si>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</si>
  <si>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</si>
  <si>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</si>
  <si>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</si>
  <si>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</si>
  <si>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</si>
  <si>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</si>
  <si>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</si>
  <si>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</si>
  <si>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</si>
  <si>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</si>
  <si>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</si>
  <si>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</si>
  <si>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</si>
  <si>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</si>
  <si>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</si>
  <si>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</si>
  <si>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</si>
  <si>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</si>
  <si>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</si>
  <si>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</si>
  <si>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</si>
  <si>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</si>
  <si>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</si>
  <si>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</si>
  <si>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</si>
  <si>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</si>
  <si>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</si>
  <si>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</si>
  <si>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</si>
  <si>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</si>
  <si>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</si>
  <si>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</si>
  <si>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</si>
  <si>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</si>
  <si>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</si>
  <si>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</si>
  <si>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</si>
  <si>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</si>
  <si>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</si>
  <si>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</si>
  <si>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</si>
  <si>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</si>
  <si>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</si>
  <si>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</si>
  <si>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</si>
  <si>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</si>
  <si>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</si>
  <si>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</si>
  <si>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</si>
  <si>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</si>
  <si>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</si>
  <si>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</si>
  <si>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</si>
  <si>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</si>
  <si>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</si>
  <si>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</si>
  <si>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</si>
  <si>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</si>
  <si>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</si>
  <si>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</si>
  <si>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</si>
  <si>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</si>
  <si>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</si>
  <si>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</si>
  <si>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</si>
  <si>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</si>
  <si>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</si>
  <si>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</si>
  <si>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</si>
  <si>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</si>
  <si>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</si>
  <si>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</si>
  <si>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</si>
  <si>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</si>
  <si>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</si>
  <si>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</si>
  <si>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</si>
  <si>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</si>
  <si>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</si>
  <si>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</si>
  <si>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</si>
  <si>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</si>
  <si>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</si>
  <si>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</si>
  <si>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</si>
  <si>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</si>
  <si>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</si>
  <si>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</si>
  <si>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</si>
  <si>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</si>
  <si>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</si>
  <si>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</si>
  <si>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</si>
  <si>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</si>
  <si>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</si>
  <si>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</si>
  <si>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</si>
  <si>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</si>
  <si>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</si>
  <si>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</si>
  <si>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</si>
  <si>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</si>
  <si>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</si>
  <si>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</si>
  <si>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</si>
  <si>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</si>
  <si>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</si>
  <si>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</si>
  <si>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</si>
  <si>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</si>
  <si>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</si>
  <si>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</si>
  <si>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</si>
  <si>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</si>
  <si>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</si>
  <si>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</si>
  <si>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</si>
  <si>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</si>
  <si>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</si>
  <si>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</si>
  <si>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</si>
  <si>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</si>
  <si>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</si>
  <si>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</si>
  <si>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</si>
  <si>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</si>
  <si>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</si>
  <si>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</si>
  <si>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</si>
  <si>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</si>
  <si>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</si>
  <si>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</si>
  <si>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</si>
  <si>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</si>
  <si>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</si>
  <si>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</si>
  <si>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</si>
  <si>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</si>
  <si>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</si>
  <si>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</si>
  <si>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</si>
  <si>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</si>
  <si>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</si>
  <si>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</si>
  <si>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</si>
  <si>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</si>
  <si>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</si>
  <si>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</si>
  <si>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</si>
  <si>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</si>
  <si>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</si>
  <si>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</si>
  <si>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</si>
  <si>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</si>
  <si>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</si>
  <si>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</si>
  <si>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</si>
  <si>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</si>
  <si>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</si>
  <si>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</si>
  <si>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</si>
  <si>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</si>
  <si>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</si>
  <si>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</si>
  <si>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</si>
  <si>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</si>
  <si>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</si>
  <si>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</si>
  <si>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</si>
  <si>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</si>
  <si>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</si>
  <si>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</si>
  <si>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</si>
  <si>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</si>
  <si>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</si>
  <si>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</si>
  <si>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</si>
  <si>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</si>
  <si>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</si>
  <si>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</si>
  <si>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</si>
  <si>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</si>
  <si>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</si>
  <si>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</si>
  <si>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</si>
  <si>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</si>
  <si>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</si>
  <si>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</si>
  <si>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</si>
  <si>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</si>
  <si>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</si>
  <si>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</si>
  <si>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</si>
  <si>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</si>
  <si>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</si>
  <si>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</si>
  <si>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</si>
  <si>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</si>
  <si>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</si>
  <si>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</si>
  <si>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</si>
  <si>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</si>
  <si>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</si>
  <si>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</si>
  <si>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</si>
  <si>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</si>
  <si>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</si>
  <si>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</si>
  <si>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</si>
  <si>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</si>
  <si>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</si>
  <si>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</si>
  <si>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</si>
  <si>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</si>
  <si>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</si>
  <si>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</si>
  <si>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</si>
  <si>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</si>
  <si>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</si>
  <si>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</si>
  <si>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</si>
  <si>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</si>
  <si>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</si>
  <si>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</si>
  <si>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</si>
  <si>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</si>
  <si>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</si>
  <si>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</si>
  <si>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</si>
  <si>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</si>
  <si>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</si>
  <si>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</si>
  <si>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</si>
  <si>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</si>
  <si>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</si>
  <si>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</si>
  <si>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</si>
  <si>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</si>
  <si>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</si>
  <si>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</si>
  <si>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</si>
  <si>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</si>
  <si>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</si>
  <si>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</si>
  <si>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</si>
  <si>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</si>
  <si>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</si>
  <si>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</si>
  <si>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</si>
  <si>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</si>
  <si>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</si>
  <si>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</si>
  <si>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</si>
  <si>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</si>
  <si>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</si>
  <si>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</si>
  <si>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</si>
  <si>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</si>
  <si>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</si>
  <si>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</si>
  <si>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</si>
  <si>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</si>
  <si>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</si>
  <si>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</si>
  <si>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</si>
  <si>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</si>
  <si>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</si>
  <si>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</si>
  <si>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</si>
  <si>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</si>
  <si>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</si>
  <si>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</si>
  <si>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</si>
  <si>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</si>
  <si>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</si>
  <si>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</si>
  <si>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</si>
  <si>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</si>
  <si>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</si>
  <si>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</si>
  <si>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</si>
  <si>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</si>
  <si>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</si>
  <si>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</si>
  <si>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</si>
  <si>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</si>
  <si>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</si>
  <si>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</si>
  <si>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</si>
  <si>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</si>
  <si>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</si>
  <si>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</si>
  <si>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</si>
  <si>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</si>
  <si>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</si>
  <si>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</si>
  <si>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</si>
  <si>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</si>
  <si>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</si>
  <si>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</si>
  <si>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</si>
  <si>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</si>
  <si>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</si>
  <si>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</si>
  <si>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</si>
  <si>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</si>
  <si>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</si>
  <si>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</si>
  <si>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</si>
  <si>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</si>
  <si>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</si>
  <si>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</si>
  <si>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</si>
  <si>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</si>
  <si>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</si>
  <si>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</si>
  <si>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</si>
  <si>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</si>
  <si>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</si>
  <si>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</si>
  <si>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</si>
  <si>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</si>
  <si>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</si>
  <si>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</si>
  <si>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</si>
  <si>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</si>
  <si>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</si>
  <si>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</si>
  <si>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</si>
  <si>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</si>
  <si>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</si>
  <si>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</si>
  <si>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</si>
  <si>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</si>
  <si>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</si>
  <si>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</si>
  <si>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</si>
  <si>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</si>
  <si>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</si>
  <si>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</si>
  <si>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</si>
  <si>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</si>
  <si>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</si>
  <si>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</si>
  <si>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</si>
  <si>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</si>
  <si>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</si>
  <si>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</si>
  <si>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</si>
  <si>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</si>
  <si>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</si>
  <si>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</si>
  <si>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</si>
  <si>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</si>
  <si>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</si>
  <si>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</si>
  <si>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</si>
  <si>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</si>
  <si>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</si>
  <si>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</si>
  <si>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</si>
  <si>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</si>
  <si>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</si>
  <si>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</si>
  <si>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</si>
  <si>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</si>
  <si>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</si>
  <si>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</si>
  <si>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</si>
  <si>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</si>
  <si>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</si>
  <si>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</si>
  <si>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</si>
  <si>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</si>
  <si>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</si>
  <si>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</si>
  <si>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</si>
  <si>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</si>
  <si>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</si>
  <si>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</si>
  <si>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</si>
  <si>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</si>
  <si>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</si>
  <si>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</si>
  <si>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</si>
  <si>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</si>
  <si>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</si>
  <si>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</si>
  <si>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</si>
  <si>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</si>
  <si>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</si>
  <si>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</si>
  <si>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</si>
  <si>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</si>
  <si>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</si>
  <si>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</si>
  <si>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</si>
  <si>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</si>
  <si>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</si>
  <si>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</si>
  <si>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</si>
  <si>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</si>
  <si>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</si>
  <si>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</si>
  <si>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</si>
  <si>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</si>
  <si>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</si>
  <si>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</si>
  <si>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</si>
  <si>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</si>
  <si>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</si>
  <si>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</si>
  <si>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</si>
  <si>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</si>
  <si>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</si>
  <si>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</si>
  <si>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</si>
  <si>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</si>
  <si>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</si>
  <si>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</si>
  <si>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</si>
  <si>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</si>
  <si>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</si>
  <si>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</si>
  <si>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</si>
  <si>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</si>
  <si>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</si>
  <si>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</si>
  <si>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</si>
  <si>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</si>
  <si>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</si>
  <si>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</si>
  <si>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</si>
  <si>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</si>
  <si>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</si>
  <si>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</si>
  <si>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</si>
  <si>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</si>
  <si>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</si>
  <si>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</si>
  <si>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</si>
  <si>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</si>
  <si>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</si>
  <si>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</si>
  <si>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</si>
  <si>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</si>
  <si>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</si>
  <si>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</si>
  <si>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</si>
  <si>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</si>
  <si>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</si>
  <si>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</si>
  <si>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</si>
  <si>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</si>
  <si>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</si>
  <si>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</si>
  <si>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</si>
  <si>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</si>
  <si>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</si>
  <si>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</si>
  <si>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</si>
  <si>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</si>
  <si>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</si>
  <si>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</si>
  <si>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</si>
  <si>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</si>
  <si>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</si>
  <si>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</si>
  <si>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</si>
  <si>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</si>
  <si>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</si>
  <si>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</si>
  <si>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</si>
  <si>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</si>
  <si>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</si>
  <si>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</si>
  <si>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</si>
  <si>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</si>
  <si>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</si>
  <si>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</si>
  <si>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</si>
  <si>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</si>
  <si>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</si>
  <si>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</si>
  <si>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</si>
  <si>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</si>
  <si>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</si>
  <si>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</si>
  <si>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</si>
  <si>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</si>
  <si>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</si>
  <si>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</si>
  <si>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</si>
  <si>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</si>
  <si>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</si>
  <si>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</si>
  <si>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</si>
  <si>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</si>
  <si>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</si>
  <si>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</si>
  <si>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</si>
  <si>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</si>
  <si>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</si>
  <si>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</si>
  <si>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</si>
  <si>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</si>
  <si>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</si>
  <si>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</si>
  <si>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</si>
  <si>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</si>
  <si>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</si>
  <si>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</si>
  <si>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</si>
  <si>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</si>
  <si>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</si>
  <si>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</si>
  <si>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</si>
  <si>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</si>
  <si>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</si>
  <si>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</si>
  <si>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</si>
  <si>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</si>
  <si>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</si>
  <si>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</si>
  <si>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</si>
  <si>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</si>
  <si>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</si>
  <si>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</si>
  <si>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</si>
  <si>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</si>
  <si>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</si>
  <si>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</si>
  <si>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</si>
  <si>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</si>
  <si>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</si>
  <si>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</si>
  <si>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</si>
  <si>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</si>
  <si>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</si>
  <si>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</si>
  <si>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</si>
  <si>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</si>
  <si>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</si>
  <si>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</si>
  <si>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</si>
  <si>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</si>
  <si>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</si>
  <si>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</si>
  <si>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</si>
  <si>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</si>
  <si>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</si>
  <si>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</si>
  <si>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</si>
  <si>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</si>
  <si>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</si>
  <si>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</si>
  <si>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</si>
  <si>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</si>
  <si>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</si>
  <si>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</si>
  <si>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</si>
  <si>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</si>
  <si>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</si>
  <si>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</si>
  <si>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</si>
  <si>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</si>
  <si>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</si>
  <si>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</si>
  <si>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</si>
  <si>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</si>
  <si>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</si>
  <si>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</si>
  <si>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</si>
  <si>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</si>
  <si>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</si>
  <si>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</si>
  <si>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</si>
  <si>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</si>
  <si>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</si>
  <si>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</si>
  <si>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</si>
  <si>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</si>
  <si>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</si>
  <si>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</si>
  <si>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</si>
  <si>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</si>
  <si>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</si>
  <si>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</si>
  <si>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</si>
  <si>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</si>
  <si>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</si>
  <si>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</si>
  <si>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</si>
  <si>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</si>
  <si>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</si>
  <si>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</si>
  <si>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</si>
  <si>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</si>
  <si>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</si>
  <si>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</si>
  <si>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</si>
  <si>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</si>
  <si>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</si>
  <si>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</si>
  <si>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</si>
  <si>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</si>
  <si>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</si>
  <si>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</si>
  <si>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</si>
  <si>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</si>
  <si>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</si>
  <si>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</si>
  <si>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</si>
  <si>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</si>
  <si>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</si>
  <si>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</si>
  <si>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</si>
  <si>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</si>
  <si>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</si>
  <si>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</si>
  <si>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</si>
  <si>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</si>
  <si>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</si>
  <si>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</si>
  <si>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</si>
  <si>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</si>
  <si>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</si>
  <si>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</si>
  <si>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</si>
  <si>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</si>
  <si>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</si>
  <si>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</si>
  <si>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</si>
  <si>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</si>
  <si>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</si>
  <si>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</si>
  <si>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</si>
  <si>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</si>
  <si>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</si>
  <si>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</si>
  <si>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</si>
  <si>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</si>
  <si>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</si>
  <si>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</si>
  <si>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</si>
  <si>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</si>
  <si>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</si>
  <si>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</si>
  <si>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</si>
  <si>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</si>
  <si>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</si>
  <si>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</si>
  <si>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</si>
  <si>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</si>
  <si>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</si>
  <si>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</si>
  <si>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</si>
  <si>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</si>
  <si>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</si>
  <si>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</si>
  <si>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</si>
  <si>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</si>
  <si>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</si>
  <si>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</si>
  <si>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</si>
  <si>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</si>
  <si>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</si>
  <si>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</si>
  <si>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</si>
  <si>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</si>
  <si>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</si>
  <si>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</si>
  <si>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</si>
  <si>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</si>
  <si>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</si>
  <si>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</si>
  <si>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</si>
  <si>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</si>
  <si>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</si>
  <si>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</si>
  <si>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</si>
  <si>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</si>
  <si>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</si>
  <si>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</si>
  <si>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</si>
  <si>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</si>
  <si>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</si>
  <si>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</si>
  <si>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</si>
  <si>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</si>
  <si>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</si>
  <si>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</si>
  <si>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</si>
  <si>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</si>
  <si>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</si>
  <si>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</si>
  <si>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</si>
  <si>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</si>
  <si>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</si>
  <si>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</si>
  <si>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</si>
  <si>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</si>
  <si>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</si>
  <si>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</si>
  <si>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</si>
  <si>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</si>
  <si>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</si>
  <si>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</si>
  <si>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</si>
  <si>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</si>
  <si>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</si>
  <si>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</si>
  <si>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</si>
  <si>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</si>
  <si>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</si>
  <si>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</si>
  <si>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</si>
  <si>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</si>
  <si>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</si>
  <si>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</si>
  <si>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</si>
  <si>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</si>
  <si>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</si>
  <si>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</si>
  <si>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</si>
  <si>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</si>
  <si>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</si>
  <si>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</si>
  <si>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</si>
  <si>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</si>
  <si>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</si>
  <si>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</si>
  <si>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</si>
  <si>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</si>
  <si>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</si>
  <si>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</si>
  <si>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</si>
  <si>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</si>
  <si>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</si>
  <si>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</si>
  <si>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</si>
  <si>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</si>
  <si>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</si>
  <si>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</si>
  <si>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</si>
  <si>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</si>
  <si>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</si>
  <si>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</si>
  <si>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</si>
  <si>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</si>
  <si>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</si>
  <si>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</si>
  <si>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</si>
  <si>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</si>
  <si>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</si>
  <si>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</si>
  <si>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</si>
  <si>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</si>
  <si>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</si>
  <si>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</si>
  <si>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</si>
  <si>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</si>
  <si>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</si>
  <si>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</si>
  <si>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</si>
  <si>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</si>
  <si>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</si>
  <si>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</si>
  <si>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</si>
  <si>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</si>
  <si>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</si>
  <si>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</si>
  <si>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</si>
  <si>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</si>
  <si>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</si>
  <si>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</si>
  <si>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</si>
  <si>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</si>
  <si>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</si>
  <si>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</si>
  <si>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</si>
  <si>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</si>
  <si>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</si>
  <si>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</si>
  <si>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</si>
  <si>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</si>
  <si>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</si>
  <si>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</si>
  <si>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</si>
  <si>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</si>
  <si>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</si>
  <si>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</si>
  <si>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</si>
  <si>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</si>
  <si>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</si>
  <si>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</si>
  <si>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</si>
  <si>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</si>
  <si>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</si>
  <si>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</si>
  <si>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</si>
  <si>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</si>
  <si>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</si>
  <si>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</si>
  <si>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</si>
  <si>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</si>
  <si>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</si>
  <si>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</si>
  <si>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</si>
  <si>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</si>
  <si>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</si>
  <si>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</si>
  <si>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</si>
  <si>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</si>
  <si>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</si>
  <si>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</si>
  <si>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</si>
  <si>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</si>
  <si>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</si>
  <si>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</si>
  <si>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</si>
  <si>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</si>
  <si>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</si>
  <si>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</si>
  <si>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</si>
  <si>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</si>
  <si>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</si>
  <si>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</si>
  <si>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</si>
  <si>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</si>
  <si>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</si>
  <si>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</si>
  <si>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</si>
  <si>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</si>
  <si>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</si>
  <si>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</si>
  <si>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</si>
  <si>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</si>
  <si>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</si>
  <si>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</si>
  <si>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</si>
  <si>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</si>
  <si>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</si>
  <si>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</si>
  <si>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</si>
  <si>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</si>
  <si>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</si>
  <si>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</si>
  <si>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</si>
  <si>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</si>
  <si>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</si>
  <si>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</si>
  <si>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</si>
  <si>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</si>
  <si>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</si>
  <si>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</si>
  <si>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</si>
  <si>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</si>
  <si>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</si>
  <si>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</si>
  <si>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</si>
  <si>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</si>
  <si>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</si>
  <si>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</si>
  <si>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</si>
  <si>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</si>
  <si>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</si>
  <si>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</si>
  <si>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</si>
  <si>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</si>
  <si>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</si>
  <si>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</si>
  <si>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</si>
  <si>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</si>
  <si>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</si>
  <si>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</si>
  <si>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</si>
  <si>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</si>
  <si>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</si>
  <si>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</si>
  <si>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</si>
  <si>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</si>
  <si>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</si>
  <si>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</si>
  <si>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</si>
  <si>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</si>
  <si>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</si>
  <si>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</si>
  <si>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</si>
  <si>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</si>
  <si>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</si>
  <si>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</si>
  <si>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</si>
  <si>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</si>
  <si>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</si>
  <si>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</si>
  <si>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</si>
  <si>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</si>
  <si>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</si>
  <si>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</si>
  <si>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</si>
  <si>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</si>
  <si>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</si>
  <si>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</si>
  <si>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</si>
  <si>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</si>
  <si>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</si>
  <si>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</si>
  <si>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</si>
  <si>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</si>
  <si>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</si>
  <si>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</si>
  <si>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</si>
  <si>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</si>
  <si>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</si>
  <si>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</si>
  <si>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</si>
  <si>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</si>
  <si>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</si>
  <si>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</si>
  <si>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</si>
  <si>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</si>
  <si>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</si>
  <si>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</si>
  <si>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</si>
  <si>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</si>
  <si>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</si>
  <si>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</si>
  <si>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</si>
  <si>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</si>
  <si>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</si>
  <si>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</si>
  <si>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</si>
  <si>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</si>
  <si>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</si>
  <si>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</si>
  <si>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</si>
  <si>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</si>
  <si>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</si>
  <si>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</si>
  <si>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</si>
  <si>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</si>
  <si>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</si>
  <si>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</si>
  <si>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</si>
  <si>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</si>
  <si>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</si>
  <si>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</si>
  <si>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</si>
  <si>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</si>
  <si>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</si>
  <si>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</si>
  <si>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</si>
  <si>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</si>
  <si>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</si>
  <si>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</si>
  <si>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</si>
  <si>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</si>
  <si>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</si>
  <si>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</si>
  <si>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</si>
  <si>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</si>
  <si>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</si>
  <si>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</si>
  <si>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</si>
  <si>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</si>
  <si>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</si>
  <si>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</si>
  <si>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</si>
  <si>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</si>
  <si>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</si>
  <si>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</si>
  <si>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</si>
  <si>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</si>
  <si>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</si>
  <si>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</si>
  <si>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</si>
  <si>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</si>
  <si>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</si>
  <si>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</si>
  <si>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</si>
  <si>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</si>
  <si>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</si>
  <si>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</si>
  <si>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</si>
  <si>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</si>
  <si>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</si>
  <si>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</si>
  <si>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</si>
  <si>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</si>
  <si>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</si>
  <si>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</si>
  <si>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</si>
  <si>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</si>
  <si>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</si>
  <si>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</si>
  <si>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</si>
  <si>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</si>
  <si>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</si>
  <si>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</si>
  <si>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</si>
  <si>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</si>
  <si>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</si>
  <si>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</si>
  <si>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</si>
  <si>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</si>
  <si>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</si>
  <si>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</si>
  <si>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</si>
  <si>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</si>
  <si>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</si>
  <si>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</si>
  <si>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</si>
  <si>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</si>
  <si>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</si>
  <si>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</si>
  <si>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</si>
  <si>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</si>
  <si>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</si>
  <si>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</si>
  <si>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</si>
  <si>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</si>
  <si>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</si>
  <si>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</si>
  <si>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</si>
  <si>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</si>
  <si>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</si>
  <si>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</si>
  <si>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</si>
  <si>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</si>
  <si>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</si>
  <si>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</si>
  <si>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</si>
  <si>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</si>
  <si>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</si>
  <si>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</si>
  <si>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</si>
  <si>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</si>
  <si>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</si>
  <si>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</si>
  <si>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</si>
  <si>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</si>
  <si>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</si>
  <si>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</si>
  <si>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</si>
  <si>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</si>
  <si>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</si>
  <si>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</si>
  <si>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</si>
  <si>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</si>
  <si>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</si>
  <si>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</si>
  <si>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</si>
  <si>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</si>
  <si>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</si>
  <si>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</si>
  <si>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</si>
  <si>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</si>
  <si>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</si>
  <si>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</si>
  <si>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</si>
  <si>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</si>
  <si>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</si>
  <si>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</si>
  <si>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</si>
  <si>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</si>
  <si>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</si>
  <si>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</si>
  <si>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</si>
  <si>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</si>
  <si>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</si>
  <si>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</si>
  <si>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</si>
  <si>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</si>
  <si>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</si>
  <si>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</si>
  <si>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</si>
  <si>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</si>
  <si>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</si>
  <si>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</si>
  <si>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</si>
  <si>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</si>
  <si>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</si>
  <si>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</si>
  <si>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</si>
  <si>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</si>
  <si>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</si>
  <si>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</si>
  <si>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</si>
  <si>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</si>
  <si>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</si>
  <si>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</si>
  <si>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</si>
  <si>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</si>
  <si>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</si>
  <si>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</si>
  <si>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</si>
  <si>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</si>
  <si>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</si>
  <si>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</si>
  <si>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</si>
  <si>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</si>
  <si>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</si>
  <si>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</si>
  <si>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</si>
  <si>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</si>
  <si>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</si>
  <si>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</si>
  <si>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</si>
  <si>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</si>
  <si>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</si>
  <si>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</si>
  <si>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</si>
  <si>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</si>
  <si>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</si>
  <si>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</si>
  <si>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</si>
  <si>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</si>
  <si>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</si>
  <si>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</si>
  <si>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</si>
  <si>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</si>
  <si>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</si>
  <si>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</si>
  <si>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</si>
  <si>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</si>
  <si>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</si>
  <si>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</si>
  <si>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</si>
  <si>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</si>
  <si>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</si>
  <si>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</si>
  <si>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</si>
  <si>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</si>
  <si>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</si>
  <si>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</si>
  <si>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</si>
  <si>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</si>
  <si>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</si>
  <si>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</si>
  <si>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</si>
  <si>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</si>
  <si>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</si>
  <si>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</si>
  <si>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</si>
  <si>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</si>
  <si>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</si>
  <si>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</si>
  <si>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</si>
  <si>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</si>
  <si>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</si>
  <si>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</si>
  <si>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</si>
  <si>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</si>
  <si>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</si>
  <si>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</si>
  <si>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</si>
  <si>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</si>
  <si>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</si>
  <si>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</si>
  <si>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</si>
  <si>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</si>
  <si>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</si>
  <si>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</si>
  <si>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</si>
  <si>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</si>
  <si>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</si>
  <si>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</si>
  <si>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</si>
  <si>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</si>
  <si>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</si>
  <si>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</si>
  <si>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</si>
  <si>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</si>
  <si>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</si>
  <si>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</si>
  <si>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</si>
  <si>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</si>
  <si>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</si>
  <si>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</si>
  <si>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</si>
  <si>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</si>
  <si>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</si>
  <si>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</si>
  <si>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</si>
  <si>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</si>
  <si>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</si>
  <si>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</si>
  <si>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</si>
  <si>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</si>
  <si>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</si>
  <si>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</si>
  <si>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</si>
  <si>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</si>
  <si>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</si>
  <si>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</si>
  <si>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</si>
  <si>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</si>
  <si>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</si>
  <si>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</si>
  <si>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</si>
  <si>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</si>
  <si>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</si>
  <si>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</si>
  <si>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</si>
  <si>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</si>
  <si>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</si>
  <si>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</si>
  <si>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</si>
  <si>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</si>
  <si>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</si>
  <si>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</si>
  <si>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</si>
  <si>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</si>
  <si>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</si>
  <si>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</si>
  <si>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</si>
  <si>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</si>
  <si>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</si>
  <si>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</si>
  <si>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</si>
  <si>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</si>
  <si>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</si>
  <si>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</si>
  <si>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</si>
  <si>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</si>
  <si>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</si>
  <si>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</si>
  <si>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</si>
  <si>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</si>
  <si>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</si>
  <si>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</si>
  <si>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</si>
  <si>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</si>
  <si>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</si>
  <si>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</si>
  <si>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</si>
  <si>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</si>
  <si>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</si>
  <si>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</si>
  <si>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</si>
  <si>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</si>
  <si>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</si>
  <si>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</si>
  <si>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</si>
  <si>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</si>
  <si>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</si>
  <si>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</si>
  <si>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</si>
  <si>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</si>
  <si>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</si>
  <si>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GROFA JANKA DRAŠKOVIĆA, KLENOVNIK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</si>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</sst>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827704.82000000007</v>
      </c>
      <c r="D2" s="7">
        <f>'PR-RAS'!E6</f>
        <v>919385.47000000009</v>
      </c>
      <c r="E2" s="7">
        <v>0</v>
      </c>
      <c r="F2" s="7">
        <v>0</v>
      </c>
      <c r="G2" s="8">
        <f t="shared" ref="G2:G274" si="0">(B2/1000)*(C2*1+D2*2)</f>
        <v>2666.4757600000003</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721447.96000000008</v>
      </c>
      <c r="D45" s="2">
        <f>'PR-RAS'!E49</f>
        <v>817804.42</v>
      </c>
      <c r="E45" s="2">
        <v>0</v>
      </c>
      <c r="F45" s="2">
        <v>0</v>
      </c>
      <c r="G45" s="3">
        <f t="shared" si="0"/>
        <v>103710.49920000001</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715085.29</v>
      </c>
      <c r="D64" s="2">
        <f>'PR-RAS'!E68</f>
        <v>790887.56</v>
      </c>
      <c r="E64" s="2">
        <v>0</v>
      </c>
      <c r="F64" s="2">
        <v>0</v>
      </c>
      <c r="G64" s="3">
        <f t="shared" si="0"/>
        <v>144702.20583000002</v>
      </c>
      <c r="H64" s="3">
        <f t="shared" si="1"/>
        <v>0.72999999998137355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715085.29</v>
      </c>
      <c r="D65" s="2">
        <f>'PR-RAS'!E69</f>
        <v>790887.56</v>
      </c>
      <c r="E65" s="2">
        <v>0</v>
      </c>
      <c r="F65" s="2">
        <v>0</v>
      </c>
      <c r="G65" s="3">
        <f t="shared" si="0"/>
        <v>146999.06624000001</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6362.67</v>
      </c>
      <c r="D73" s="2">
        <f>'PR-RAS'!E77</f>
        <v>26916.86</v>
      </c>
      <c r="E73" s="2">
        <v>0</v>
      </c>
      <c r="F73" s="2">
        <v>0</v>
      </c>
      <c r="G73" s="3">
        <f t="shared" si="0"/>
        <v>4334.1400799999992</v>
      </c>
      <c r="H73" s="3">
        <f t="shared" si="1"/>
        <v>0.46999999999934516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3303.96</v>
      </c>
      <c r="D74" s="2">
        <f>'PR-RAS'!E78</f>
        <v>11686.62</v>
      </c>
      <c r="E74" s="2">
        <v>0</v>
      </c>
      <c r="F74" s="2">
        <v>0</v>
      </c>
      <c r="G74" s="3">
        <f t="shared" si="0"/>
        <v>1947.4356</v>
      </c>
      <c r="H74" s="3">
        <f t="shared" si="1"/>
        <v>0.41999999999916326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3058.71</v>
      </c>
      <c r="D76" s="2">
        <f>'PR-RAS'!E80</f>
        <v>15230.24</v>
      </c>
      <c r="E76" s="2">
        <v>0</v>
      </c>
      <c r="F76" s="2">
        <v>0</v>
      </c>
      <c r="G76" s="3">
        <f t="shared" si="0"/>
        <v>2513.9392499999999</v>
      </c>
      <c r="H76" s="3">
        <f t="shared" si="1"/>
        <v>0.52999999999974534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11601.02</v>
      </c>
      <c r="D102" s="2">
        <f>'PR-RAS'!E106</f>
        <v>15696.56</v>
      </c>
      <c r="E102" s="2">
        <v>0</v>
      </c>
      <c r="F102" s="2">
        <v>0</v>
      </c>
      <c r="G102" s="3">
        <f t="shared" si="0"/>
        <v>4342.4081400000005</v>
      </c>
      <c r="H102" s="3">
        <f t="shared" si="1"/>
        <v>0.46000000000094587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11601.02</v>
      </c>
      <c r="D108" s="2">
        <f>'PR-RAS'!E112</f>
        <v>15696.56</v>
      </c>
      <c r="E108" s="2">
        <v>0</v>
      </c>
      <c r="F108" s="2">
        <v>0</v>
      </c>
      <c r="G108" s="3">
        <f t="shared" si="0"/>
        <v>4600.3729800000001</v>
      </c>
      <c r="H108" s="3">
        <f t="shared" si="1"/>
        <v>0.46000000000094587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11601.02</v>
      </c>
      <c r="D113" s="2">
        <f>'PR-RAS'!E117</f>
        <v>15696.56</v>
      </c>
      <c r="E113" s="2">
        <v>0</v>
      </c>
      <c r="F113" s="2">
        <v>0</v>
      </c>
      <c r="G113" s="3">
        <f t="shared" si="0"/>
        <v>4815.3436799999999</v>
      </c>
      <c r="H113" s="3">
        <f t="shared" si="1"/>
        <v>0.46000000000094587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4284</v>
      </c>
      <c r="D121" s="2">
        <f>'PR-RAS'!E125</f>
        <v>4493.08</v>
      </c>
      <c r="E121" s="2">
        <v>0</v>
      </c>
      <c r="F121" s="2">
        <v>0</v>
      </c>
      <c r="G121" s="3">
        <f t="shared" si="0"/>
        <v>1592.4191999999998</v>
      </c>
      <c r="H121" s="3">
        <f t="shared" si="1"/>
        <v>7.999999999992724E-2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4284</v>
      </c>
      <c r="D122" s="2">
        <f>'PR-RAS'!E126</f>
        <v>4493.08</v>
      </c>
      <c r="E122" s="2">
        <v>0</v>
      </c>
      <c r="F122" s="2">
        <v>0</v>
      </c>
      <c r="G122" s="3">
        <f t="shared" si="0"/>
        <v>1605.6893599999999</v>
      </c>
      <c r="H122" s="3">
        <f t="shared" si="1"/>
        <v>7.999999999992724E-2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960.08</v>
      </c>
      <c r="E123" s="2">
        <v>0</v>
      </c>
      <c r="F123" s="2">
        <v>0</v>
      </c>
      <c r="G123" s="3">
        <f t="shared" si="0"/>
        <v>234.25952000000001</v>
      </c>
      <c r="H123" s="3">
        <f t="shared" si="1"/>
        <v>8.0000000000040927E-2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4284</v>
      </c>
      <c r="D124" s="2">
        <f>'PR-RAS'!E128</f>
        <v>3533</v>
      </c>
      <c r="E124" s="2">
        <v>0</v>
      </c>
      <c r="F124" s="2">
        <v>0</v>
      </c>
      <c r="G124" s="3">
        <f t="shared" si="0"/>
        <v>1396.05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90371.840000000011</v>
      </c>
      <c r="D130" s="2">
        <f>'PR-RAS'!E134</f>
        <v>81391.41</v>
      </c>
      <c r="E130" s="2">
        <v>0</v>
      </c>
      <c r="F130" s="2">
        <v>0</v>
      </c>
      <c r="G130" s="3">
        <f t="shared" si="0"/>
        <v>32656.951140000005</v>
      </c>
      <c r="H130" s="3">
        <f t="shared" si="1"/>
        <v>0.569999999992433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90371.840000000011</v>
      </c>
      <c r="D131" s="2">
        <f>'PR-RAS'!E135</f>
        <v>81391.41</v>
      </c>
      <c r="E131" s="2">
        <v>0</v>
      </c>
      <c r="F131" s="2">
        <v>0</v>
      </c>
      <c r="G131" s="3">
        <f t="shared" si="0"/>
        <v>32910.105800000005</v>
      </c>
      <c r="H131" s="3">
        <f t="shared" si="1"/>
        <v>0.569999999992433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66620.210000000006</v>
      </c>
      <c r="D132" s="2">
        <f>'PR-RAS'!E136</f>
        <v>61283</v>
      </c>
      <c r="E132" s="2">
        <v>0</v>
      </c>
      <c r="F132" s="2">
        <v>0</v>
      </c>
      <c r="G132" s="3">
        <f t="shared" si="0"/>
        <v>24783.393510000005</v>
      </c>
      <c r="H132" s="3">
        <f t="shared" si="1"/>
        <v>0.21000000000640284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23751.63</v>
      </c>
      <c r="D133" s="2">
        <f>'PR-RAS'!E137</f>
        <v>20108.41</v>
      </c>
      <c r="E133" s="2">
        <v>0</v>
      </c>
      <c r="F133" s="2">
        <v>0</v>
      </c>
      <c r="G133" s="3">
        <f t="shared" si="0"/>
        <v>8443.8353999999999</v>
      </c>
      <c r="H133" s="3">
        <f t="shared" si="1"/>
        <v>0.77999999999883585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810253.06</v>
      </c>
      <c r="D148" s="2">
        <f>'PR-RAS'!E152</f>
        <v>946255.72999999986</v>
      </c>
      <c r="E148" s="2">
        <v>0</v>
      </c>
      <c r="F148" s="2">
        <v>0</v>
      </c>
      <c r="G148" s="3">
        <f t="shared" si="0"/>
        <v>397306.38443999994</v>
      </c>
      <c r="H148" s="3">
        <f t="shared" si="1"/>
        <v>0.33000000019092113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660258.03999999992</v>
      </c>
      <c r="D149" s="2">
        <f>'PR-RAS'!E153</f>
        <v>795398.64</v>
      </c>
      <c r="E149" s="2">
        <v>0</v>
      </c>
      <c r="F149" s="2">
        <v>0</v>
      </c>
      <c r="G149" s="3">
        <f t="shared" si="0"/>
        <v>333156.18735999998</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545083.37</v>
      </c>
      <c r="D150" s="2">
        <f>'PR-RAS'!E154</f>
        <v>659381.88</v>
      </c>
      <c r="E150" s="2">
        <v>0</v>
      </c>
      <c r="F150" s="2">
        <v>0</v>
      </c>
      <c r="G150" s="3">
        <f t="shared" si="0"/>
        <v>277713.22236999997</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545083.37</v>
      </c>
      <c r="D151" s="2">
        <f>'PR-RAS'!E155</f>
        <v>659381.88</v>
      </c>
      <c r="E151" s="2">
        <v>0</v>
      </c>
      <c r="F151" s="2">
        <v>0</v>
      </c>
      <c r="G151" s="3">
        <f t="shared" si="0"/>
        <v>279577.06949999998</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25122.46</v>
      </c>
      <c r="D155" s="2">
        <f>'PR-RAS'!E159</f>
        <v>27141.35</v>
      </c>
      <c r="E155" s="2">
        <v>0</v>
      </c>
      <c r="F155" s="2">
        <v>0</v>
      </c>
      <c r="G155" s="3">
        <f t="shared" si="0"/>
        <v>12228.39464</v>
      </c>
      <c r="H155" s="3">
        <f t="shared" si="1"/>
        <v>0.80999999999767169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90052.21</v>
      </c>
      <c r="D156" s="2">
        <f>'PR-RAS'!E160</f>
        <v>108875.41</v>
      </c>
      <c r="E156" s="2">
        <v>0</v>
      </c>
      <c r="F156" s="2">
        <v>0</v>
      </c>
      <c r="G156" s="3">
        <f t="shared" si="0"/>
        <v>47709.469650000006</v>
      </c>
      <c r="H156" s="3">
        <f t="shared" si="1"/>
        <v>0.6200000000098953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90052.21</v>
      </c>
      <c r="D158" s="2">
        <f>'PR-RAS'!E162</f>
        <v>108875.41</v>
      </c>
      <c r="E158" s="2">
        <v>0</v>
      </c>
      <c r="F158" s="2">
        <v>0</v>
      </c>
      <c r="G158" s="3">
        <f t="shared" si="0"/>
        <v>48325.075710000005</v>
      </c>
      <c r="H158" s="3">
        <f t="shared" si="1"/>
        <v>0.6200000000098953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142810.67000000001</v>
      </c>
      <c r="D160" s="2">
        <f>'PR-RAS'!E164</f>
        <v>143432.07</v>
      </c>
      <c r="E160" s="2">
        <v>0</v>
      </c>
      <c r="F160" s="2">
        <v>0</v>
      </c>
      <c r="G160" s="3">
        <f t="shared" si="0"/>
        <v>68318.294790000014</v>
      </c>
      <c r="H160" s="3">
        <f t="shared" si="1"/>
        <v>0.39999999999417923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35132.699999999997</v>
      </c>
      <c r="D161" s="2">
        <f>'PR-RAS'!E165</f>
        <v>37256.47</v>
      </c>
      <c r="E161" s="2">
        <v>0</v>
      </c>
      <c r="F161" s="2">
        <v>0</v>
      </c>
      <c r="G161" s="3">
        <f t="shared" si="0"/>
        <v>17543.3024</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6731.68</v>
      </c>
      <c r="D162" s="2">
        <f>'PR-RAS'!E166</f>
        <v>5599</v>
      </c>
      <c r="E162" s="2">
        <v>0</v>
      </c>
      <c r="F162" s="2">
        <v>0</v>
      </c>
      <c r="G162" s="3">
        <f t="shared" si="0"/>
        <v>2886.67848</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26356.52</v>
      </c>
      <c r="D163" s="2">
        <f>'PR-RAS'!E167</f>
        <v>30178.07</v>
      </c>
      <c r="E163" s="2">
        <v>0</v>
      </c>
      <c r="F163" s="2">
        <v>0</v>
      </c>
      <c r="G163" s="3">
        <f t="shared" si="0"/>
        <v>14047.450920000001</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535</v>
      </c>
      <c r="D164" s="2">
        <f>'PR-RAS'!E168</f>
        <v>280</v>
      </c>
      <c r="E164" s="2">
        <v>0</v>
      </c>
      <c r="F164" s="2">
        <v>0</v>
      </c>
      <c r="G164" s="3">
        <f t="shared" si="0"/>
        <v>178.48500000000001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1509.5</v>
      </c>
      <c r="D165" s="2">
        <f>'PR-RAS'!E169</f>
        <v>1199.4000000000001</v>
      </c>
      <c r="E165" s="2">
        <v>0</v>
      </c>
      <c r="F165" s="2">
        <v>0</v>
      </c>
      <c r="G165" s="3">
        <f t="shared" si="0"/>
        <v>640.96120000000008</v>
      </c>
      <c r="H165" s="3">
        <f t="shared" si="1"/>
        <v>0.90000000000009095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74903.340000000011</v>
      </c>
      <c r="D166" s="2">
        <f>'PR-RAS'!E170</f>
        <v>69059.399999999994</v>
      </c>
      <c r="E166" s="2">
        <v>0</v>
      </c>
      <c r="F166" s="2">
        <v>0</v>
      </c>
      <c r="G166" s="3">
        <f t="shared" si="0"/>
        <v>35148.653100000003</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15593.71</v>
      </c>
      <c r="D167" s="2">
        <f>'PR-RAS'!E171</f>
        <v>15152.51</v>
      </c>
      <c r="E167" s="2">
        <v>0</v>
      </c>
      <c r="F167" s="2">
        <v>0</v>
      </c>
      <c r="G167" s="3">
        <f t="shared" si="0"/>
        <v>7619.1891799999994</v>
      </c>
      <c r="H167" s="3">
        <f t="shared" si="1"/>
        <v>0.78000000000065484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38260.79</v>
      </c>
      <c r="D168" s="2">
        <f>'PR-RAS'!E172</f>
        <v>34685.79</v>
      </c>
      <c r="E168" s="2">
        <v>0</v>
      </c>
      <c r="F168" s="2">
        <v>0</v>
      </c>
      <c r="G168" s="3">
        <f t="shared" si="0"/>
        <v>17974.605790000001</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18643.66</v>
      </c>
      <c r="D169" s="2">
        <f>'PR-RAS'!E173</f>
        <v>16927.740000000002</v>
      </c>
      <c r="E169" s="2">
        <v>0</v>
      </c>
      <c r="F169" s="2">
        <v>0</v>
      </c>
      <c r="G169" s="3">
        <f t="shared" si="0"/>
        <v>8819.855520000001</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1126.1400000000001</v>
      </c>
      <c r="D170" s="2">
        <f>'PR-RAS'!E174</f>
        <v>1387.84</v>
      </c>
      <c r="E170" s="2">
        <v>0</v>
      </c>
      <c r="F170" s="2">
        <v>0</v>
      </c>
      <c r="G170" s="3">
        <f t="shared" si="0"/>
        <v>659.40757999999994</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591.58000000000004</v>
      </c>
      <c r="D171" s="2">
        <f>'PR-RAS'!E175</f>
        <v>562.67999999999995</v>
      </c>
      <c r="E171" s="2">
        <v>0</v>
      </c>
      <c r="F171" s="2">
        <v>0</v>
      </c>
      <c r="G171" s="3">
        <f t="shared" si="0"/>
        <v>291.87980000000005</v>
      </c>
      <c r="H171" s="3">
        <f t="shared" si="1"/>
        <v>0.74000000000000909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687.46</v>
      </c>
      <c r="D173" s="2">
        <f>'PR-RAS'!E177</f>
        <v>342.84</v>
      </c>
      <c r="E173" s="2">
        <v>0</v>
      </c>
      <c r="F173" s="2">
        <v>0</v>
      </c>
      <c r="G173" s="3">
        <f t="shared" si="0"/>
        <v>236.18007999999995</v>
      </c>
      <c r="H173" s="3">
        <f t="shared" si="1"/>
        <v>0.62000000000006139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19598.03</v>
      </c>
      <c r="D174" s="2">
        <f>'PR-RAS'!E178</f>
        <v>23745.389999999996</v>
      </c>
      <c r="E174" s="2">
        <v>0</v>
      </c>
      <c r="F174" s="2">
        <v>0</v>
      </c>
      <c r="G174" s="3">
        <f t="shared" si="0"/>
        <v>11606.364129999998</v>
      </c>
      <c r="H174" s="3">
        <f t="shared" si="1"/>
        <v>0.41999999999461579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2119.7199999999998</v>
      </c>
      <c r="D175" s="2">
        <f>'PR-RAS'!E179</f>
        <v>4069.99</v>
      </c>
      <c r="E175" s="2">
        <v>0</v>
      </c>
      <c r="F175" s="2">
        <v>0</v>
      </c>
      <c r="G175" s="3">
        <f t="shared" si="0"/>
        <v>1785.1877999999997</v>
      </c>
      <c r="H175" s="3">
        <f t="shared" si="1"/>
        <v>0.29000000000041837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1078.6099999999999</v>
      </c>
      <c r="D176" s="2">
        <f>'PR-RAS'!E180</f>
        <v>1635.5</v>
      </c>
      <c r="E176" s="2">
        <v>0</v>
      </c>
      <c r="F176" s="2">
        <v>0</v>
      </c>
      <c r="G176" s="3">
        <f t="shared" si="0"/>
        <v>761.18174999999985</v>
      </c>
      <c r="H176" s="3">
        <f t="shared" si="1"/>
        <v>0.89000000000010004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290</v>
      </c>
      <c r="E177" s="2">
        <v>0</v>
      </c>
      <c r="F177" s="2">
        <v>0</v>
      </c>
      <c r="G177" s="3">
        <f t="shared" si="0"/>
        <v>131.34</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4023.92</v>
      </c>
      <c r="D178" s="2">
        <f>'PR-RAS'!E182</f>
        <v>4144.58</v>
      </c>
      <c r="E178" s="2">
        <v>0</v>
      </c>
      <c r="F178" s="2">
        <v>0</v>
      </c>
      <c r="G178" s="3">
        <f t="shared" si="0"/>
        <v>2179.41516</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148.56</v>
      </c>
      <c r="D179" s="2">
        <f>'PR-RAS'!E183</f>
        <v>197.72</v>
      </c>
      <c r="E179" s="2">
        <v>0</v>
      </c>
      <c r="F179" s="2">
        <v>0</v>
      </c>
      <c r="G179" s="3">
        <f t="shared" si="0"/>
        <v>96.831999999999994</v>
      </c>
      <c r="H179" s="3">
        <f t="shared" si="1"/>
        <v>0.71999999999999886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1899.98</v>
      </c>
      <c r="D180" s="2">
        <f>'PR-RAS'!E184</f>
        <v>3954.42</v>
      </c>
      <c r="E180" s="2">
        <v>0</v>
      </c>
      <c r="F180" s="2">
        <v>0</v>
      </c>
      <c r="G180" s="3">
        <f t="shared" si="0"/>
        <v>1755.7787799999999</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5903.65</v>
      </c>
      <c r="D181" s="2">
        <f>'PR-RAS'!E185</f>
        <v>5561.94</v>
      </c>
      <c r="E181" s="2">
        <v>0</v>
      </c>
      <c r="F181" s="2">
        <v>0</v>
      </c>
      <c r="G181" s="3">
        <f t="shared" si="0"/>
        <v>3064.9553999999998</v>
      </c>
      <c r="H181" s="3">
        <f t="shared" si="1"/>
        <v>0.41000000000076398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3479.93</v>
      </c>
      <c r="D182" s="2">
        <f>'PR-RAS'!E186</f>
        <v>3552.69</v>
      </c>
      <c r="E182" s="2">
        <v>0</v>
      </c>
      <c r="F182" s="2">
        <v>0</v>
      </c>
      <c r="G182" s="3">
        <f t="shared" si="0"/>
        <v>1915.9411099999998</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777.41</v>
      </c>
      <c r="D183" s="2">
        <f>'PR-RAS'!E187</f>
        <v>338.55</v>
      </c>
      <c r="E183" s="2">
        <v>0</v>
      </c>
      <c r="F183" s="2">
        <v>0</v>
      </c>
      <c r="G183" s="3">
        <f t="shared" si="0"/>
        <v>264.72082</v>
      </c>
      <c r="H183" s="3">
        <f t="shared" si="1"/>
        <v>0.8599999999999568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13176.6</v>
      </c>
      <c r="D190" s="2">
        <f>'PR-RAS'!E194</f>
        <v>13370.81</v>
      </c>
      <c r="E190" s="2">
        <v>0</v>
      </c>
      <c r="F190" s="2">
        <v>0</v>
      </c>
      <c r="G190" s="3">
        <f t="shared" si="0"/>
        <v>7544.5435800000005</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654.88</v>
      </c>
      <c r="D192" s="2">
        <f>'PR-RAS'!E196</f>
        <v>806.71</v>
      </c>
      <c r="E192" s="2">
        <v>0</v>
      </c>
      <c r="F192" s="2">
        <v>0</v>
      </c>
      <c r="G192" s="3">
        <f t="shared" si="0"/>
        <v>433.24530000000004</v>
      </c>
      <c r="H192" s="3">
        <f t="shared" si="1"/>
        <v>0.40999999999996817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1072.3</v>
      </c>
      <c r="D193" s="2">
        <f>'PR-RAS'!E197</f>
        <v>790.63</v>
      </c>
      <c r="E193" s="2">
        <v>0</v>
      </c>
      <c r="F193" s="2">
        <v>0</v>
      </c>
      <c r="G193" s="3">
        <f t="shared" si="0"/>
        <v>509.48352</v>
      </c>
      <c r="H193" s="3">
        <f t="shared" si="1"/>
        <v>0.66999999999995907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281</v>
      </c>
      <c r="D194" s="2">
        <f>'PR-RAS'!E198</f>
        <v>150</v>
      </c>
      <c r="E194" s="2">
        <v>0</v>
      </c>
      <c r="F194" s="2">
        <v>0</v>
      </c>
      <c r="G194" s="3">
        <f t="shared" si="0"/>
        <v>112.13300000000001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2156</v>
      </c>
      <c r="D195" s="2">
        <f>'PR-RAS'!E199</f>
        <v>2328</v>
      </c>
      <c r="E195" s="2">
        <v>0</v>
      </c>
      <c r="F195" s="2">
        <v>0</v>
      </c>
      <c r="G195" s="3">
        <f t="shared" si="0"/>
        <v>1321.528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9012.42</v>
      </c>
      <c r="D197" s="2">
        <f>'PR-RAS'!E201</f>
        <v>9295.4699999999993</v>
      </c>
      <c r="E197" s="2">
        <v>0</v>
      </c>
      <c r="F197" s="2">
        <v>0</v>
      </c>
      <c r="G197" s="3">
        <f t="shared" si="0"/>
        <v>5410.2585600000002</v>
      </c>
      <c r="H197" s="3">
        <f t="shared" si="1"/>
        <v>0.88999999999941792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569.62</v>
      </c>
      <c r="D198" s="2">
        <f>'PR-RAS'!E202</f>
        <v>502.57000000000005</v>
      </c>
      <c r="E198" s="2">
        <v>0</v>
      </c>
      <c r="F198" s="2">
        <v>0</v>
      </c>
      <c r="G198" s="3">
        <f t="shared" si="0"/>
        <v>310.22772000000003</v>
      </c>
      <c r="H198" s="3">
        <f t="shared" si="1"/>
        <v>0.80999999999994543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569.62</v>
      </c>
      <c r="D212" s="2">
        <f>'PR-RAS'!E216</f>
        <v>502.57000000000005</v>
      </c>
      <c r="E212" s="2">
        <v>0</v>
      </c>
      <c r="F212" s="2">
        <v>0</v>
      </c>
      <c r="G212" s="3">
        <f t="shared" si="0"/>
        <v>332.27436000000006</v>
      </c>
      <c r="H212" s="3">
        <f t="shared" si="1"/>
        <v>0.80999999999994543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569.62</v>
      </c>
      <c r="D213" s="2">
        <f>'PR-RAS'!E217</f>
        <v>492.6</v>
      </c>
      <c r="E213" s="2">
        <v>0</v>
      </c>
      <c r="F213" s="2">
        <v>0</v>
      </c>
      <c r="G213" s="3">
        <f t="shared" si="0"/>
        <v>329.62184000000002</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9.9700000000000006</v>
      </c>
      <c r="E215" s="2">
        <v>0</v>
      </c>
      <c r="F215" s="2">
        <v>0</v>
      </c>
      <c r="G215" s="3">
        <f t="shared" si="0"/>
        <v>4.2671600000000005</v>
      </c>
      <c r="H215" s="3">
        <f t="shared" si="1"/>
        <v>2.9999999999999361E-2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6326.8</v>
      </c>
      <c r="D258" s="2">
        <f>'PR-RAS'!E262</f>
        <v>6637.45</v>
      </c>
      <c r="E258" s="2">
        <v>0</v>
      </c>
      <c r="F258" s="2">
        <v>0</v>
      </c>
      <c r="G258" s="3">
        <f t="shared" si="0"/>
        <v>5037.6369000000004</v>
      </c>
      <c r="H258" s="3">
        <f t="shared" si="1"/>
        <v>0.6499999999996362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6326.8</v>
      </c>
      <c r="D265" s="2">
        <f>'PR-RAS'!E269</f>
        <v>6637.45</v>
      </c>
      <c r="E265" s="2">
        <v>0</v>
      </c>
      <c r="F265" s="2">
        <v>0</v>
      </c>
      <c r="G265" s="3">
        <f t="shared" si="0"/>
        <v>5174.8488000000007</v>
      </c>
      <c r="H265" s="3">
        <f t="shared" si="1"/>
        <v>0.6499999999996362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6326.8</v>
      </c>
      <c r="D267" s="2">
        <f>'PR-RAS'!E271</f>
        <v>6637.45</v>
      </c>
      <c r="E267" s="2">
        <v>0</v>
      </c>
      <c r="F267" s="2">
        <v>0</v>
      </c>
      <c r="G267" s="3">
        <f t="shared" si="0"/>
        <v>5214.0522000000001</v>
      </c>
      <c r="H267" s="3">
        <f t="shared" si="1"/>
        <v>0.6499999999996362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287.93</v>
      </c>
      <c r="D269" s="2">
        <f>'PR-RAS'!E273</f>
        <v>285</v>
      </c>
      <c r="E269" s="2">
        <v>0</v>
      </c>
      <c r="F269" s="2">
        <v>0</v>
      </c>
      <c r="G269" s="3">
        <f t="shared" si="0"/>
        <v>229.92524000000003</v>
      </c>
      <c r="H269" s="3">
        <f t="shared" si="1"/>
        <v>6.9999999999993179E-2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287.93</v>
      </c>
      <c r="D270" s="2">
        <f>'PR-RAS'!E274</f>
        <v>285</v>
      </c>
      <c r="E270" s="2">
        <v>0</v>
      </c>
      <c r="F270" s="2">
        <v>0</v>
      </c>
      <c r="G270" s="3">
        <f t="shared" si="0"/>
        <v>230.78317000000004</v>
      </c>
      <c r="H270" s="3">
        <f t="shared" si="1"/>
        <v>6.9999999999993179E-2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287.93</v>
      </c>
      <c r="D272" s="2">
        <f>'PR-RAS'!E276</f>
        <v>285</v>
      </c>
      <c r="E272" s="2">
        <v>0</v>
      </c>
      <c r="F272" s="2">
        <v>0</v>
      </c>
      <c r="G272" s="3">
        <f t="shared" si="0"/>
        <v>232.49903000000003</v>
      </c>
      <c r="H272" s="3">
        <f t="shared" si="1"/>
        <v>6.9999999999993179E-2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810253.06</v>
      </c>
      <c r="D295" s="2">
        <f>'PR-RAS'!E299</f>
        <v>946255.72999999986</v>
      </c>
      <c r="E295" s="2">
        <v>0</v>
      </c>
      <c r="F295" s="2">
        <v>0</v>
      </c>
      <c r="G295" s="3">
        <f t="shared" si="12"/>
        <v>794612.76887999987</v>
      </c>
      <c r="H295" s="3">
        <f t="shared" si="13"/>
        <v>0.33000000019092113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17451.760000000009</v>
      </c>
      <c r="D296" s="2">
        <f>'PR-RAS'!E300</f>
        <v>0</v>
      </c>
      <c r="E296" s="2">
        <v>0</v>
      </c>
      <c r="F296" s="2">
        <v>0</v>
      </c>
      <c r="G296" s="3">
        <f t="shared" si="12"/>
        <v>5148.2692000000025</v>
      </c>
      <c r="H296" s="3">
        <f t="shared" si="13"/>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26870.259999999776</v>
      </c>
      <c r="E297" s="2">
        <v>0</v>
      </c>
      <c r="F297" s="2">
        <v>0</v>
      </c>
      <c r="G297" s="3">
        <f t="shared" si="12"/>
        <v>15907.193919999867</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11894.5</v>
      </c>
      <c r="D298" s="2">
        <f>'PR-RAS'!E302</f>
        <v>3888.83</v>
      </c>
      <c r="E298" s="2">
        <v>0</v>
      </c>
      <c r="F298" s="2">
        <v>0</v>
      </c>
      <c r="G298" s="3">
        <f t="shared" si="12"/>
        <v>5842.6315199999999</v>
      </c>
      <c r="H298" s="3">
        <f t="shared" si="13"/>
        <v>0.67000000000007276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62960.71</v>
      </c>
      <c r="E300" s="2">
        <v>0</v>
      </c>
      <c r="F300" s="2">
        <v>0</v>
      </c>
      <c r="G300" s="3">
        <f t="shared" si="12"/>
        <v>37650.504580000001</v>
      </c>
      <c r="H300" s="3">
        <f t="shared" si="13"/>
        <v>0.29000000000087311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1382.71</v>
      </c>
      <c r="E301" s="2">
        <v>0</v>
      </c>
      <c r="F301" s="2">
        <v>0</v>
      </c>
      <c r="G301" s="3">
        <f t="shared" si="12"/>
        <v>829.62599999999998</v>
      </c>
      <c r="H301" s="3">
        <f t="shared" si="13"/>
        <v>0.28999999999996362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25457.43</v>
      </c>
      <c r="D355" s="2">
        <f>'PR-RAS'!E360</f>
        <v>23487.25</v>
      </c>
      <c r="E355" s="2">
        <v>0</v>
      </c>
      <c r="F355" s="2">
        <v>0</v>
      </c>
      <c r="G355" s="3">
        <f t="shared" si="12"/>
        <v>25640.903219999997</v>
      </c>
      <c r="H355" s="3">
        <f t="shared" si="13"/>
        <v>0.68000000000029104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25457.43</v>
      </c>
      <c r="D368" s="2">
        <f>'PR-RAS'!E373</f>
        <v>3598.82</v>
      </c>
      <c r="E368" s="2">
        <v>0</v>
      </c>
      <c r="F368" s="2">
        <v>0</v>
      </c>
      <c r="G368" s="3">
        <f t="shared" si="12"/>
        <v>11984.410689999999</v>
      </c>
      <c r="H368" s="3">
        <f t="shared" si="13"/>
        <v>0.61000000000012733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24858.11</v>
      </c>
      <c r="D374" s="2">
        <f>'PR-RAS'!E379</f>
        <v>3117.4700000000003</v>
      </c>
      <c r="E374" s="2">
        <v>0</v>
      </c>
      <c r="F374" s="2">
        <v>0</v>
      </c>
      <c r="G374" s="3">
        <f t="shared" si="12"/>
        <v>11597.70765</v>
      </c>
      <c r="H374" s="3">
        <f t="shared" si="13"/>
        <v>0.58000000000083674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6737.48</v>
      </c>
      <c r="D375" s="2">
        <f>'PR-RAS'!E380</f>
        <v>139.99</v>
      </c>
      <c r="E375" s="2">
        <v>0</v>
      </c>
      <c r="F375" s="2">
        <v>0</v>
      </c>
      <c r="G375" s="3">
        <f t="shared" si="12"/>
        <v>2624.5300399999996</v>
      </c>
      <c r="H375" s="3">
        <f t="shared" si="13"/>
        <v>0.48999999999955435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11998.88</v>
      </c>
      <c r="D376" s="2">
        <f>'PR-RAS'!E381</f>
        <v>2977.48</v>
      </c>
      <c r="E376" s="2">
        <v>0</v>
      </c>
      <c r="F376" s="2">
        <v>0</v>
      </c>
      <c r="G376" s="3">
        <f t="shared" si="12"/>
        <v>6732.6900000000005</v>
      </c>
      <c r="H376" s="3">
        <f t="shared" si="13"/>
        <v>0.60000000000081855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6121.75</v>
      </c>
      <c r="D377" s="2">
        <f>'PR-RAS'!E382</f>
        <v>0</v>
      </c>
      <c r="E377" s="2">
        <v>0</v>
      </c>
      <c r="F377" s="2">
        <v>0</v>
      </c>
      <c r="G377" s="3">
        <f t="shared" si="12"/>
        <v>2301.7779999999998</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599.32000000000005</v>
      </c>
      <c r="D388" s="2">
        <f>'PR-RAS'!E393</f>
        <v>481.35</v>
      </c>
      <c r="E388" s="2">
        <v>0</v>
      </c>
      <c r="F388" s="2">
        <v>0</v>
      </c>
      <c r="G388" s="3">
        <f t="shared" si="12"/>
        <v>604.50174000000004</v>
      </c>
      <c r="H388" s="3">
        <f t="shared" si="13"/>
        <v>0.67000000000007276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599.32000000000005</v>
      </c>
      <c r="D389" s="2">
        <f>'PR-RAS'!E394</f>
        <v>481.35</v>
      </c>
      <c r="E389" s="2">
        <v>0</v>
      </c>
      <c r="F389" s="2">
        <v>0</v>
      </c>
      <c r="G389" s="3">
        <f t="shared" si="12"/>
        <v>606.06376</v>
      </c>
      <c r="H389" s="3">
        <f t="shared" si="13"/>
        <v>0.67000000000007276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19888.43</v>
      </c>
      <c r="E407" s="2">
        <v>0</v>
      </c>
      <c r="F407" s="2">
        <v>0</v>
      </c>
      <c r="G407" s="3">
        <f t="shared" si="12"/>
        <v>16149.405160000002</v>
      </c>
      <c r="H407" s="3">
        <f t="shared" si="13"/>
        <v>0.43000000000029104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19888.43</v>
      </c>
      <c r="E408" s="2">
        <v>0</v>
      </c>
      <c r="F408" s="2">
        <v>0</v>
      </c>
      <c r="G408" s="3">
        <f t="shared" si="12"/>
        <v>16189.182019999998</v>
      </c>
      <c r="H408" s="3">
        <f t="shared" si="13"/>
        <v>0.43000000000029104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25457.43</v>
      </c>
      <c r="D413" s="2">
        <f>'PR-RAS'!E418</f>
        <v>23487.25</v>
      </c>
      <c r="E413" s="2">
        <v>0</v>
      </c>
      <c r="F413" s="2">
        <v>0</v>
      </c>
      <c r="G413" s="3">
        <f t="shared" si="12"/>
        <v>29841.955159999994</v>
      </c>
      <c r="H413" s="3">
        <f t="shared" si="13"/>
        <v>0.68000000000029104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372.04</v>
      </c>
      <c r="E414" s="2">
        <v>0</v>
      </c>
      <c r="F414" s="2">
        <v>0</v>
      </c>
      <c r="G414" s="3">
        <f t="shared" si="12"/>
        <v>307.30504000000002</v>
      </c>
      <c r="H414" s="3">
        <f t="shared" si="13"/>
        <v>4.0000000000020464E-2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827704.82000000007</v>
      </c>
      <c r="D417" s="2">
        <f>'PR-RAS'!E422</f>
        <v>919385.47000000009</v>
      </c>
      <c r="E417" s="2">
        <v>0</v>
      </c>
      <c r="F417" s="2">
        <v>0</v>
      </c>
      <c r="G417" s="3">
        <f t="shared" si="12"/>
        <v>1109253.91616</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835710.49000000011</v>
      </c>
      <c r="D418" s="2">
        <f>'PR-RAS'!E423</f>
        <v>969742.97999999986</v>
      </c>
      <c r="E418" s="2">
        <v>0</v>
      </c>
      <c r="F418" s="2">
        <v>0</v>
      </c>
      <c r="G418" s="3">
        <f t="shared" si="12"/>
        <v>1157256.9196499998</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8005.6700000000419</v>
      </c>
      <c r="D420" s="2">
        <f>'PR-RAS'!E425</f>
        <v>50357.509999999776</v>
      </c>
      <c r="E420" s="2">
        <v>0</v>
      </c>
      <c r="F420" s="2">
        <v>0</v>
      </c>
      <c r="G420" s="3">
        <f t="shared" si="12"/>
        <v>45553.969109999831</v>
      </c>
      <c r="H420" s="3">
        <f t="shared" si="13"/>
        <v>0.8200000001816079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11894.5</v>
      </c>
      <c r="D421" s="2">
        <f>'PR-RAS'!E426</f>
        <v>4260.87</v>
      </c>
      <c r="E421" s="2">
        <v>0</v>
      </c>
      <c r="F421" s="2">
        <v>0</v>
      </c>
      <c r="G421" s="3">
        <f t="shared" si="12"/>
        <v>8574.8207999999995</v>
      </c>
      <c r="H421" s="3">
        <f t="shared" si="13"/>
        <v>0.63000000000010914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62960.71</v>
      </c>
      <c r="E423" s="2">
        <v>0</v>
      </c>
      <c r="F423" s="2">
        <v>0</v>
      </c>
      <c r="G423" s="3">
        <f t="shared" si="12"/>
        <v>53138.839240000001</v>
      </c>
      <c r="H423" s="3">
        <f t="shared" si="13"/>
        <v>0.29000000000087311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827704.82000000007</v>
      </c>
      <c r="D637" s="2">
        <f>'PR-RAS'!E643</f>
        <v>919385.47000000009</v>
      </c>
      <c r="E637" s="2">
        <v>0</v>
      </c>
      <c r="F637" s="2">
        <v>0</v>
      </c>
      <c r="G637" s="3">
        <f t="shared" si="14"/>
        <v>1695878.5833600003</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835710.49000000011</v>
      </c>
      <c r="D638" s="2">
        <f>'PR-RAS'!E644</f>
        <v>969742.97999999986</v>
      </c>
      <c r="E638" s="2">
        <v>0</v>
      </c>
      <c r="F638" s="2">
        <v>0</v>
      </c>
      <c r="G638" s="3">
        <f t="shared" si="14"/>
        <v>1767800.1386499999</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8005.6700000000419</v>
      </c>
      <c r="D640" s="2">
        <f>'PR-RAS'!E646</f>
        <v>50357.509999999776</v>
      </c>
      <c r="E640" s="2">
        <v>0</v>
      </c>
      <c r="F640" s="2">
        <v>0</v>
      </c>
      <c r="G640" s="3">
        <f t="shared" si="14"/>
        <v>69472.520909999745</v>
      </c>
      <c r="H640" s="3">
        <f t="shared" si="15"/>
        <v>0.8200000001816079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11894.5</v>
      </c>
      <c r="D641" s="2">
        <f>'PR-RAS'!E647</f>
        <v>4260.87</v>
      </c>
      <c r="E641" s="2">
        <v>0</v>
      </c>
      <c r="F641" s="2">
        <v>0</v>
      </c>
      <c r="G641" s="3">
        <f t="shared" si="14"/>
        <v>13066.393599999999</v>
      </c>
      <c r="H641" s="3">
        <f t="shared" si="15"/>
        <v>0.63000000000010914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3888.8299999999581</v>
      </c>
      <c r="D643" s="2">
        <f>'PR-RAS'!E649</f>
        <v>0</v>
      </c>
      <c r="E643" s="2">
        <v>0</v>
      </c>
      <c r="F643" s="2">
        <v>0</v>
      </c>
      <c r="G643" s="3">
        <f t="shared" si="14"/>
        <v>2496.628859999973</v>
      </c>
      <c r="H643" s="3">
        <f t="shared" si="15"/>
        <v>0.17000000004190952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46096.639999999774</v>
      </c>
      <c r="E644" s="2">
        <v>0</v>
      </c>
      <c r="F644" s="2">
        <v>0</v>
      </c>
      <c r="G644" s="3">
        <f t="shared" si="14"/>
        <v>59280.27903999971</v>
      </c>
      <c r="H644" s="3">
        <f t="shared" si="15"/>
        <v>0.36000000022613676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56327.66</v>
      </c>
      <c r="D645" s="2">
        <f>'PR-RAS'!E651</f>
        <v>0</v>
      </c>
      <c r="E645" s="2">
        <v>0</v>
      </c>
      <c r="F645" s="2">
        <v>0</v>
      </c>
      <c r="G645" s="3">
        <f t="shared" si="14"/>
        <v>36275.013040000005</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17260.96</v>
      </c>
      <c r="D646" s="2">
        <f>'PR-RAS'!E653</f>
        <v>1051.5999999999999</v>
      </c>
      <c r="E646" s="2">
        <v>0</v>
      </c>
      <c r="F646" s="2">
        <v>0</v>
      </c>
      <c r="G646" s="3">
        <f t="shared" si="14"/>
        <v>12489.8832</v>
      </c>
      <c r="H646" s="3">
        <f t="shared" si="15"/>
        <v>0.44000000000096406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161000.59</v>
      </c>
      <c r="D647" s="2">
        <f>'PR-RAS'!E654</f>
        <v>114014.42</v>
      </c>
      <c r="E647" s="2">
        <v>0</v>
      </c>
      <c r="F647" s="2">
        <v>0</v>
      </c>
      <c r="G647" s="3">
        <f t="shared" si="14"/>
        <v>251313.01178</v>
      </c>
      <c r="H647" s="3">
        <f t="shared" si="15"/>
        <v>0.83000000000174623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176511.24</v>
      </c>
      <c r="D648" s="2">
        <f>'PR-RAS'!E655</f>
        <v>107407.34</v>
      </c>
      <c r="E648" s="2">
        <v>0</v>
      </c>
      <c r="F648" s="2">
        <v>0</v>
      </c>
      <c r="G648" s="3">
        <f t="shared" si="14"/>
        <v>253187.87023999999</v>
      </c>
      <c r="H648" s="3">
        <f t="shared" si="15"/>
        <v>0.57999999998719431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1750.3099999999977</v>
      </c>
      <c r="D649" s="2">
        <f>'PR-RAS'!E656</f>
        <v>7658.6800000000076</v>
      </c>
      <c r="E649" s="2">
        <v>0</v>
      </c>
      <c r="F649" s="2">
        <v>0</v>
      </c>
      <c r="G649" s="3">
        <f t="shared" si="14"/>
        <v>11059.850160000009</v>
      </c>
      <c r="H649" s="3">
        <f t="shared" si="15"/>
        <v>0.6299999999901047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26</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713636.29</v>
      </c>
      <c r="D676" s="2">
        <f>'PR-RAS'!E683</f>
        <v>778307.19</v>
      </c>
      <c r="E676" s="2">
        <v>0</v>
      </c>
      <c r="F676" s="2">
        <v>0</v>
      </c>
      <c r="G676" s="3">
        <f t="shared" si="14"/>
        <v>1532419.2022500001</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1449</v>
      </c>
      <c r="D677" s="2">
        <f>'PR-RAS'!E684</f>
        <v>12580.37</v>
      </c>
      <c r="E677" s="2">
        <v>0</v>
      </c>
      <c r="F677" s="2">
        <v>0</v>
      </c>
      <c r="G677" s="3">
        <f t="shared" si="14"/>
        <v>17988.184240000002</v>
      </c>
      <c r="H677" s="3">
        <f t="shared" si="15"/>
        <v>0.37000000000080036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11601.02</v>
      </c>
      <c r="D717" s="2">
        <f>'PR-RAS'!E724</f>
        <v>15696.56</v>
      </c>
      <c r="E717" s="2">
        <v>0</v>
      </c>
      <c r="F717" s="2">
        <v>0</v>
      </c>
      <c r="G717" s="3">
        <f t="shared" si="14"/>
        <v>30783.804239999998</v>
      </c>
      <c r="H717" s="3">
        <f t="shared" si="15"/>
        <v>0.46000000000094587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26356.52</v>
      </c>
      <c r="D727" s="2">
        <f>'PR-RAS'!E734</f>
        <v>30178.07</v>
      </c>
      <c r="E727" s="2">
        <v>0</v>
      </c>
      <c r="F727" s="2">
        <v>0</v>
      </c>
      <c r="G727" s="3">
        <f t="shared" si="14"/>
        <v>62953.391159999999</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1154.03</v>
      </c>
      <c r="D729" s="2">
        <f>'PR-RAS'!E736</f>
        <v>3185.8</v>
      </c>
      <c r="E729" s="2">
        <v>0</v>
      </c>
      <c r="F729" s="2">
        <v>0</v>
      </c>
      <c r="G729" s="3">
        <f t="shared" si="14"/>
        <v>5478.6586399999997</v>
      </c>
      <c r="H729" s="3">
        <f t="shared" si="15"/>
        <v>0.22999999999979082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3237</v>
      </c>
      <c r="D731" s="2">
        <f>'PR-RAS'!E738</f>
        <v>907.18</v>
      </c>
      <c r="E731" s="2">
        <v>0</v>
      </c>
      <c r="F731" s="2">
        <v>0</v>
      </c>
      <c r="G731" s="3">
        <f t="shared" si="14"/>
        <v>3687.4927999999995</v>
      </c>
      <c r="H731" s="3">
        <f t="shared" si="15"/>
        <v>0.17999999999994998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6326.8</v>
      </c>
      <c r="D848" s="2">
        <f>'PR-RAS'!E855</f>
        <v>6637.45</v>
      </c>
      <c r="E848" s="2">
        <v>0</v>
      </c>
      <c r="F848" s="2">
        <v>0</v>
      </c>
      <c r="G848" s="3">
        <f t="shared" si="34"/>
        <v>16602.639900000002</v>
      </c>
      <c r="H848" s="3">
        <f t="shared" si="35"/>
        <v>0.6499999999996362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870000.4</v>
      </c>
      <c r="D1011" s="7">
        <f>BILANCA!E6</f>
        <v>908368.95000000019</v>
      </c>
      <c r="E1011" s="7">
        <v>0</v>
      </c>
      <c r="F1011" s="7">
        <v>0</v>
      </c>
      <c r="G1011" s="8">
        <f t="shared" ref="G1011:G1306" si="38">B1011/1000*C1011+B1011/500*D1011</f>
        <v>2686.7383000000004</v>
      </c>
      <c r="H1011" s="8">
        <f t="shared" si="35"/>
        <v>0.44999999983701855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805929.8</v>
      </c>
      <c r="D1012" s="2">
        <f>BILANCA!E7</f>
        <v>827204.0900000002</v>
      </c>
      <c r="E1012" s="2">
        <v>0</v>
      </c>
      <c r="F1012" s="2">
        <v>0</v>
      </c>
      <c r="G1012" s="3">
        <f t="shared" si="38"/>
        <v>4920.6759600000005</v>
      </c>
      <c r="H1012" s="3">
        <f t="shared" si="35"/>
        <v>0.29000000015366822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128105.65</v>
      </c>
      <c r="D1013" s="2">
        <f>BILANCA!E8</f>
        <v>128105.65</v>
      </c>
      <c r="E1013" s="2">
        <v>0</v>
      </c>
      <c r="F1013" s="2">
        <v>0</v>
      </c>
      <c r="G1013" s="3">
        <f t="shared" si="38"/>
        <v>1152.9508499999999</v>
      </c>
      <c r="H1013" s="3">
        <f t="shared" si="35"/>
        <v>0.70000000001164153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128105.65</v>
      </c>
      <c r="D1014" s="2">
        <f>BILANCA!E9</f>
        <v>128105.65</v>
      </c>
      <c r="E1014" s="2">
        <v>0</v>
      </c>
      <c r="F1014" s="2">
        <v>0</v>
      </c>
      <c r="G1014" s="3">
        <f t="shared" si="38"/>
        <v>1537.2678000000001</v>
      </c>
      <c r="H1014" s="3">
        <f t="shared" si="35"/>
        <v>0.70000000001164153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677824.15</v>
      </c>
      <c r="D1017" s="2">
        <f>BILANCA!E12</f>
        <v>699098.44000000018</v>
      </c>
      <c r="E1017" s="2">
        <v>0</v>
      </c>
      <c r="F1017" s="2">
        <v>0</v>
      </c>
      <c r="G1017" s="3">
        <f t="shared" si="38"/>
        <v>14532.147210000003</v>
      </c>
      <c r="H1017" s="3">
        <f t="shared" si="35"/>
        <v>0.59000000020023435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603909.10999999987</v>
      </c>
      <c r="D1018" s="2">
        <f>BILANCA!E13</f>
        <v>632813.58000000007</v>
      </c>
      <c r="E1018" s="2">
        <v>0</v>
      </c>
      <c r="F1018" s="2">
        <v>0</v>
      </c>
      <c r="G1018" s="3">
        <f t="shared" si="38"/>
        <v>14956.29016</v>
      </c>
      <c r="H1018" s="3">
        <f t="shared" si="35"/>
        <v>0.52999999979510903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13576.88</v>
      </c>
      <c r="D1019" s="2">
        <f>BILANCA!E14</f>
        <v>13576.88</v>
      </c>
      <c r="E1019" s="2">
        <v>0</v>
      </c>
      <c r="F1019" s="2">
        <v>0</v>
      </c>
      <c r="G1019" s="3">
        <f t="shared" si="38"/>
        <v>366.57575999999995</v>
      </c>
      <c r="H1019" s="3">
        <f t="shared" si="35"/>
        <v>0.24000000000160071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940999.87</v>
      </c>
      <c r="D1020" s="2">
        <f>BILANCA!E15</f>
        <v>987694.06</v>
      </c>
      <c r="E1020" s="2">
        <v>0</v>
      </c>
      <c r="F1020" s="2">
        <v>0</v>
      </c>
      <c r="G1020" s="3">
        <f t="shared" si="38"/>
        <v>29163.8799</v>
      </c>
      <c r="H1020" s="3">
        <f t="shared" si="35"/>
        <v>0.19000000006053597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20788.189999999999</v>
      </c>
      <c r="D1022" s="2">
        <f>BILANCA!E17</f>
        <v>20788.189999999999</v>
      </c>
      <c r="E1022" s="2">
        <v>0</v>
      </c>
      <c r="F1022" s="2">
        <v>0</v>
      </c>
      <c r="G1022" s="3">
        <f t="shared" si="38"/>
        <v>748.37483999999995</v>
      </c>
      <c r="H1022" s="3">
        <f t="shared" si="35"/>
        <v>0.37999999999738066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371455.83</v>
      </c>
      <c r="D1023" s="2">
        <f>BILANCA!E18</f>
        <v>389245.55</v>
      </c>
      <c r="E1023" s="2">
        <v>0</v>
      </c>
      <c r="F1023" s="2">
        <v>0</v>
      </c>
      <c r="G1023" s="3">
        <f t="shared" si="38"/>
        <v>14949.310089999999</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53914.400000000081</v>
      </c>
      <c r="D1024" s="2">
        <f>BILANCA!E19</f>
        <v>45747.870000000054</v>
      </c>
      <c r="E1024" s="2">
        <v>0</v>
      </c>
      <c r="F1024" s="2">
        <v>0</v>
      </c>
      <c r="G1024" s="3">
        <f t="shared" si="38"/>
        <v>2035.7419600000026</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278416.43</v>
      </c>
      <c r="D1025" s="2">
        <f>BILANCA!E20</f>
        <v>278556.42</v>
      </c>
      <c r="E1025" s="2">
        <v>0</v>
      </c>
      <c r="F1025" s="2">
        <v>0</v>
      </c>
      <c r="G1025" s="3">
        <f t="shared" si="38"/>
        <v>12532.939049999997</v>
      </c>
      <c r="H1025" s="3">
        <f t="shared" si="35"/>
        <v>0.84999999997671694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27054.63</v>
      </c>
      <c r="D1026" s="2">
        <f>BILANCA!E21</f>
        <v>30032.11</v>
      </c>
      <c r="E1026" s="2">
        <v>0</v>
      </c>
      <c r="F1026" s="2">
        <v>0</v>
      </c>
      <c r="G1026" s="3">
        <f t="shared" si="38"/>
        <v>1393.9016000000001</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42244.45</v>
      </c>
      <c r="D1027" s="2">
        <f>BILANCA!E22</f>
        <v>42244.45</v>
      </c>
      <c r="E1027" s="2">
        <v>0</v>
      </c>
      <c r="F1027" s="2">
        <v>0</v>
      </c>
      <c r="G1027" s="3">
        <f t="shared" si="38"/>
        <v>2154.46695</v>
      </c>
      <c r="H1027" s="3">
        <f t="shared" si="3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8996.84</v>
      </c>
      <c r="D1029" s="2">
        <f>BILANCA!E24</f>
        <v>8996.84</v>
      </c>
      <c r="E1029" s="2">
        <v>0</v>
      </c>
      <c r="F1029" s="2">
        <v>0</v>
      </c>
      <c r="G1029" s="3">
        <f t="shared" si="38"/>
        <v>512.81988000000001</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53303.47</v>
      </c>
      <c r="D1030" s="2">
        <f>BILANCA!E25</f>
        <v>53303.47</v>
      </c>
      <c r="E1030" s="2">
        <v>0</v>
      </c>
      <c r="F1030" s="2">
        <v>0</v>
      </c>
      <c r="G1030" s="3">
        <f t="shared" si="38"/>
        <v>3198.2082</v>
      </c>
      <c r="H1030" s="3">
        <f t="shared" si="35"/>
        <v>0.94000000000232831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738.2</v>
      </c>
      <c r="D1031" s="2">
        <f>BILANCA!E26</f>
        <v>738.2</v>
      </c>
      <c r="E1031" s="2">
        <v>0</v>
      </c>
      <c r="F1031" s="2">
        <v>0</v>
      </c>
      <c r="G1031" s="3">
        <f t="shared" si="38"/>
        <v>46.506600000000006</v>
      </c>
      <c r="H1031" s="3">
        <f t="shared" si="35"/>
        <v>0.40000000000009095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356839.62</v>
      </c>
      <c r="D1033" s="2">
        <f>BILANCA!E28</f>
        <v>368123.62</v>
      </c>
      <c r="E1033" s="2">
        <v>0</v>
      </c>
      <c r="F1033" s="2">
        <v>0</v>
      </c>
      <c r="G1033" s="3">
        <f t="shared" si="38"/>
        <v>25140.997779999998</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20000.64</v>
      </c>
      <c r="D1040" s="2">
        <f>BILANCA!E35</f>
        <v>20536.990000000002</v>
      </c>
      <c r="E1040" s="2">
        <v>0</v>
      </c>
      <c r="F1040" s="2">
        <v>0</v>
      </c>
      <c r="G1040" s="3">
        <f t="shared" si="38"/>
        <v>1832.2385999999999</v>
      </c>
      <c r="H1040" s="3">
        <f t="shared" si="35"/>
        <v>0.36999999999898137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20000.64</v>
      </c>
      <c r="D1041" s="2">
        <f>BILANCA!E36</f>
        <v>20536.990000000002</v>
      </c>
      <c r="E1041" s="2">
        <v>0</v>
      </c>
      <c r="F1041" s="2">
        <v>0</v>
      </c>
      <c r="G1041" s="3">
        <f t="shared" si="38"/>
        <v>1893.31322</v>
      </c>
      <c r="H1041" s="3">
        <f t="shared" si="35"/>
        <v>0.36999999999898137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13278.62</v>
      </c>
      <c r="D1059" s="2">
        <f>BILANCA!E54</f>
        <v>13494.11</v>
      </c>
      <c r="E1059" s="2">
        <v>0</v>
      </c>
      <c r="F1059" s="2">
        <v>0</v>
      </c>
      <c r="G1059" s="3">
        <f t="shared" si="38"/>
        <v>1973.0751600000003</v>
      </c>
      <c r="H1059" s="3">
        <f t="shared" si="35"/>
        <v>0.48999999999978172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13278.62</v>
      </c>
      <c r="D1060" s="2">
        <f>BILANCA!E55</f>
        <v>13494.11</v>
      </c>
      <c r="E1060" s="2">
        <v>0</v>
      </c>
      <c r="F1060" s="2">
        <v>0</v>
      </c>
      <c r="G1060" s="3">
        <f t="shared" si="38"/>
        <v>2013.3420000000001</v>
      </c>
      <c r="H1060" s="3">
        <f t="shared" si="35"/>
        <v>0.48999999999978172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64070.600000000006</v>
      </c>
      <c r="D1074" s="2">
        <f>BILANCA!E69</f>
        <v>81164.86</v>
      </c>
      <c r="E1074" s="2">
        <v>0</v>
      </c>
      <c r="F1074" s="2">
        <v>0</v>
      </c>
      <c r="G1074" s="3">
        <f t="shared" si="38"/>
        <v>14489.620480000001</v>
      </c>
      <c r="H1074" s="3">
        <f t="shared" si="35"/>
        <v>0.53999999999359716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1750.31</v>
      </c>
      <c r="D1075" s="2">
        <f>BILANCA!E70</f>
        <v>7658.68</v>
      </c>
      <c r="E1075" s="2">
        <v>0</v>
      </c>
      <c r="F1075" s="2">
        <v>0</v>
      </c>
      <c r="G1075" s="3">
        <f t="shared" si="38"/>
        <v>1109.3985500000001</v>
      </c>
      <c r="H1075" s="3">
        <f t="shared" si="35"/>
        <v>0.62999999999965439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1750.31</v>
      </c>
      <c r="D1076" s="2">
        <f>BILANCA!E71</f>
        <v>7658.68</v>
      </c>
      <c r="E1076" s="2">
        <v>0</v>
      </c>
      <c r="F1076" s="2">
        <v>0</v>
      </c>
      <c r="G1076" s="3">
        <f t="shared" si="38"/>
        <v>1126.46622</v>
      </c>
      <c r="H1076" s="3">
        <f t="shared" si="35"/>
        <v>0.62999999999965439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1750.31</v>
      </c>
      <c r="D1078" s="2">
        <f>BILANCA!E73</f>
        <v>7658.68</v>
      </c>
      <c r="E1078" s="2">
        <v>0</v>
      </c>
      <c r="F1078" s="2">
        <v>0</v>
      </c>
      <c r="G1078" s="3">
        <f t="shared" si="38"/>
        <v>1160.6015600000001</v>
      </c>
      <c r="H1078" s="3">
        <f t="shared" si="35"/>
        <v>0.62999999999965439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1779.63</v>
      </c>
      <c r="D1087" s="2">
        <f>BILANCA!E82</f>
        <v>10493.6</v>
      </c>
      <c r="E1087" s="2">
        <v>0</v>
      </c>
      <c r="F1087" s="2">
        <v>0</v>
      </c>
      <c r="G1087" s="3">
        <f t="shared" si="38"/>
        <v>1753.04591</v>
      </c>
      <c r="H1087" s="3">
        <f t="shared" si="35"/>
        <v>0.76999999999952706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1779.63</v>
      </c>
      <c r="D1092" s="2">
        <f>BILANCA!E87</f>
        <v>10493.6</v>
      </c>
      <c r="E1092" s="2">
        <v>0</v>
      </c>
      <c r="F1092" s="2">
        <v>0</v>
      </c>
      <c r="G1092" s="3">
        <f t="shared" si="38"/>
        <v>1866.8800600000002</v>
      </c>
      <c r="H1092" s="3">
        <f t="shared" si="35"/>
        <v>0.76999999999952706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4213</v>
      </c>
      <c r="D1152" s="2">
        <f>BILANCA!E147</f>
        <v>63012.58</v>
      </c>
      <c r="E1152" s="2">
        <v>0</v>
      </c>
      <c r="F1152" s="2">
        <v>0</v>
      </c>
      <c r="G1152" s="3">
        <f t="shared" si="38"/>
        <v>18493.818719999999</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51.87</v>
      </c>
      <c r="D1155" s="2">
        <f>BILANCA!E150</f>
        <v>61629.87</v>
      </c>
      <c r="E1155" s="2">
        <v>0</v>
      </c>
      <c r="F1155" s="2">
        <v>0</v>
      </c>
      <c r="G1155" s="3">
        <f t="shared" si="38"/>
        <v>17880.18345</v>
      </c>
      <c r="H1155" s="3">
        <f t="shared" si="41"/>
        <v>0.25999999999738321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51.87</v>
      </c>
      <c r="D1161" s="2">
        <f>BILANCA!E156</f>
        <v>61629.87</v>
      </c>
      <c r="E1161" s="2">
        <v>0</v>
      </c>
      <c r="F1161" s="2">
        <v>0</v>
      </c>
      <c r="G1161" s="3">
        <f t="shared" si="38"/>
        <v>18620.053110000001</v>
      </c>
      <c r="H1161" s="3">
        <f t="shared" si="41"/>
        <v>0.25999999999738321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4161.13</v>
      </c>
      <c r="D1166" s="2">
        <f>BILANCA!E161</f>
        <v>1382.71</v>
      </c>
      <c r="E1166" s="2">
        <v>0</v>
      </c>
      <c r="F1166" s="2">
        <v>0</v>
      </c>
      <c r="G1166" s="3">
        <f t="shared" si="38"/>
        <v>1080.5418</v>
      </c>
      <c r="H1166" s="3">
        <f t="shared" si="41"/>
        <v>0.42000000000007276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56327.66</v>
      </c>
      <c r="D1176" s="2">
        <f>BILANCA!E171</f>
        <v>0</v>
      </c>
      <c r="E1176" s="2">
        <v>0</v>
      </c>
      <c r="F1176" s="2">
        <v>0</v>
      </c>
      <c r="G1176" s="3">
        <f t="shared" si="38"/>
        <v>9350.3915600000018</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56327.66</v>
      </c>
      <c r="D1179" s="2">
        <f>BILANCA!E174</f>
        <v>0</v>
      </c>
      <c r="E1179" s="2">
        <v>0</v>
      </c>
      <c r="F1179" s="2">
        <v>0</v>
      </c>
      <c r="G1179" s="3">
        <f t="shared" si="38"/>
        <v>9519.3745400000007</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870000.4</v>
      </c>
      <c r="D1180" s="2">
        <f>BILANCA!E176</f>
        <v>908368.95</v>
      </c>
      <c r="E1180" s="2">
        <v>0</v>
      </c>
      <c r="F1180" s="2">
        <v>0</v>
      </c>
      <c r="G1180" s="3">
        <f t="shared" si="38"/>
        <v>456745.51100000006</v>
      </c>
      <c r="H1180" s="3">
        <f t="shared" si="41"/>
        <v>0.45000000006984919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65102.899999999994</v>
      </c>
      <c r="D1181" s="2">
        <f>BILANCA!E177</f>
        <v>92112.830000000016</v>
      </c>
      <c r="E1181" s="2">
        <v>0</v>
      </c>
      <c r="F1181" s="2">
        <v>0</v>
      </c>
      <c r="G1181" s="3">
        <f t="shared" si="38"/>
        <v>42635.183760000007</v>
      </c>
      <c r="H1181" s="3">
        <f t="shared" si="41"/>
        <v>0.26999999998952262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65102.899999999994</v>
      </c>
      <c r="D1182" s="2">
        <f>BILANCA!E178</f>
        <v>85670.010000000009</v>
      </c>
      <c r="E1182" s="2">
        <v>0</v>
      </c>
      <c r="F1182" s="2">
        <v>0</v>
      </c>
      <c r="G1182" s="3">
        <f t="shared" si="38"/>
        <v>40668.182239999995</v>
      </c>
      <c r="H1182" s="3">
        <f t="shared" si="41"/>
        <v>0.11000000001513399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62808.32</v>
      </c>
      <c r="D1183" s="2">
        <f>BILANCA!E179</f>
        <v>69121.960000000006</v>
      </c>
      <c r="E1183" s="2">
        <v>0</v>
      </c>
      <c r="F1183" s="2">
        <v>0</v>
      </c>
      <c r="G1183" s="3">
        <f t="shared" si="38"/>
        <v>34782.037519999998</v>
      </c>
      <c r="H1183" s="3">
        <f t="shared" si="41"/>
        <v>0.35999999999330612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2017.63</v>
      </c>
      <c r="D1184" s="2">
        <f>BILANCA!E180</f>
        <v>16548.05</v>
      </c>
      <c r="E1184" s="2">
        <v>0</v>
      </c>
      <c r="F1184" s="2">
        <v>0</v>
      </c>
      <c r="G1184" s="3">
        <f t="shared" si="38"/>
        <v>6109.7890199999993</v>
      </c>
      <c r="H1184" s="3">
        <f t="shared" si="41"/>
        <v>0.41999999999916326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276.95</v>
      </c>
      <c r="D1185" s="2">
        <f>BILANCA!E181</f>
        <v>0</v>
      </c>
      <c r="E1185" s="2">
        <v>0</v>
      </c>
      <c r="F1185" s="2">
        <v>0</v>
      </c>
      <c r="G1185" s="3">
        <f t="shared" si="38"/>
        <v>48.466249999999995</v>
      </c>
      <c r="H1185" s="3">
        <f t="shared" si="41"/>
        <v>5.0000000000011369E-2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276.95</v>
      </c>
      <c r="D1187" s="2">
        <f>BILANCA!E183</f>
        <v>0</v>
      </c>
      <c r="E1187" s="2">
        <v>0</v>
      </c>
      <c r="F1187" s="2">
        <v>0</v>
      </c>
      <c r="G1187" s="3">
        <f t="shared" si="38"/>
        <v>49.020149999999994</v>
      </c>
      <c r="H1187" s="3">
        <f t="shared" si="41"/>
        <v>5.0000000000011369E-2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6442.82</v>
      </c>
      <c r="E1251" s="2">
        <v>0</v>
      </c>
      <c r="F1251" s="2">
        <v>0</v>
      </c>
      <c r="G1251" s="3">
        <f>B1251/1000*C1251+B1251/500*D1251</f>
        <v>3105.4392399999997</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804897.5</v>
      </c>
      <c r="D1255" s="2">
        <f>BILANCA!E251</f>
        <v>816256.12</v>
      </c>
      <c r="E1255" s="2">
        <v>0</v>
      </c>
      <c r="F1255" s="2">
        <v>0</v>
      </c>
      <c r="G1255" s="3">
        <f t="shared" si="38"/>
        <v>597165.38630000001</v>
      </c>
      <c r="H1255" s="3">
        <f t="shared" si="41"/>
        <v>0.61999999999534339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801008.67</v>
      </c>
      <c r="D1256" s="2">
        <f>BILANCA!E252</f>
        <v>799392.05</v>
      </c>
      <c r="E1256" s="2">
        <v>0</v>
      </c>
      <c r="F1256" s="2">
        <v>0</v>
      </c>
      <c r="G1256" s="3">
        <f t="shared" si="38"/>
        <v>590349.02142</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801008.67</v>
      </c>
      <c r="D1257" s="2">
        <f>BILANCA!E253</f>
        <v>799392.05</v>
      </c>
      <c r="E1257" s="2">
        <v>0</v>
      </c>
      <c r="F1257" s="2">
        <v>0</v>
      </c>
      <c r="G1257" s="3">
        <f t="shared" si="38"/>
        <v>592748.81419000006</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3888.83</v>
      </c>
      <c r="D1259" s="2">
        <f>BILANCA!E255</f>
        <v>-46096.639999999999</v>
      </c>
      <c r="E1259" s="2">
        <v>0</v>
      </c>
      <c r="F1259" s="2">
        <v>0</v>
      </c>
      <c r="G1259" s="3">
        <f t="shared" si="38"/>
        <v>-21987.80805</v>
      </c>
      <c r="H1259" s="3">
        <f t="shared" si="41"/>
        <v>0.53000000000065484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3888.83</v>
      </c>
      <c r="D1260" s="2">
        <f>BILANCA!E256</f>
        <v>0</v>
      </c>
      <c r="E1260" s="2">
        <v>0</v>
      </c>
      <c r="F1260" s="2">
        <v>0</v>
      </c>
      <c r="G1260" s="3">
        <f t="shared" si="38"/>
        <v>972.20749999999998</v>
      </c>
      <c r="H1260" s="3">
        <f t="shared" si="41"/>
        <v>0.17000000000007276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3888.83</v>
      </c>
      <c r="D1261" s="2">
        <f>BILANCA!E257</f>
        <v>0</v>
      </c>
      <c r="E1261" s="2">
        <v>0</v>
      </c>
      <c r="F1261" s="2">
        <v>0</v>
      </c>
      <c r="G1261" s="3">
        <f t="shared" si="38"/>
        <v>976.09632999999997</v>
      </c>
      <c r="H1261" s="3">
        <f t="shared" si="41"/>
        <v>0.17000000000007276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46096.639999999999</v>
      </c>
      <c r="E1264" s="2">
        <v>0</v>
      </c>
      <c r="F1264" s="2">
        <v>0</v>
      </c>
      <c r="G1264" s="3">
        <f t="shared" si="38"/>
        <v>23417.093120000001</v>
      </c>
      <c r="H1264" s="3">
        <f t="shared" si="41"/>
        <v>0.36000000000058208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46096.639999999999</v>
      </c>
      <c r="E1265" s="2">
        <v>0</v>
      </c>
      <c r="F1265" s="2">
        <v>0</v>
      </c>
      <c r="G1265" s="3">
        <f t="shared" si="38"/>
        <v>23509.286400000001</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62960.71</v>
      </c>
      <c r="E1278" s="2">
        <v>0</v>
      </c>
      <c r="F1278" s="2">
        <v>0</v>
      </c>
      <c r="G1278" s="3">
        <f t="shared" si="38"/>
        <v>33746.940560000003</v>
      </c>
      <c r="H1278" s="3">
        <f t="shared" si="41"/>
        <v>0.29000000000087311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61578</v>
      </c>
      <c r="E1281" s="2">
        <v>0</v>
      </c>
      <c r="F1281" s="2">
        <v>0</v>
      </c>
      <c r="G1281" s="3">
        <f t="shared" si="48"/>
        <v>33375.276000000005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61578</v>
      </c>
      <c r="E1287" s="2">
        <v>0</v>
      </c>
      <c r="F1287" s="2">
        <v>0</v>
      </c>
      <c r="G1287" s="3">
        <f t="shared" si="48"/>
        <v>34114.212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1382.71</v>
      </c>
      <c r="E1292" s="2">
        <v>0</v>
      </c>
      <c r="F1292" s="2">
        <v>0</v>
      </c>
      <c r="G1292" s="3">
        <f t="shared" si="48"/>
        <v>779.84843999999998</v>
      </c>
      <c r="H1292" s="3">
        <f t="shared" si="49"/>
        <v>0.28999999999996362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3903</v>
      </c>
      <c r="D1305" s="2">
        <f>BILANCA!E302</f>
        <v>63012.58</v>
      </c>
      <c r="E1305" s="2">
        <v>0</v>
      </c>
      <c r="F1305" s="2">
        <v>0</v>
      </c>
      <c r="G1305" s="3">
        <f t="shared" si="38"/>
        <v>38328.807200000003</v>
      </c>
      <c r="H1305" s="3">
        <f t="shared" si="41"/>
        <v>0.41999999999825377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310</v>
      </c>
      <c r="D1306" s="2">
        <f>BILANCA!E303</f>
        <v>0</v>
      </c>
      <c r="E1306" s="2">
        <v>0</v>
      </c>
      <c r="F1306" s="2">
        <v>0</v>
      </c>
      <c r="G1306" s="3">
        <f t="shared" si="38"/>
        <v>91.759999999999991</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1779.63</v>
      </c>
      <c r="D1311" s="2">
        <f>BILANCA!E308</f>
        <v>10493.6</v>
      </c>
      <c r="E1311" s="2">
        <v>0</v>
      </c>
      <c r="F1311" s="2">
        <v>0</v>
      </c>
      <c r="G1311" s="3">
        <f t="shared" si="52"/>
        <v>6852.8158300000005</v>
      </c>
      <c r="H1311" s="3">
        <f t="shared" si="41"/>
        <v>0.76999999999952706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2294.58</v>
      </c>
      <c r="D1339" s="2">
        <f>BILANCA!E336</f>
        <v>6019.53</v>
      </c>
      <c r="E1339" s="2">
        <v>0</v>
      </c>
      <c r="F1339" s="2">
        <v>0</v>
      </c>
      <c r="G1339" s="3">
        <f t="shared" si="52"/>
        <v>4715.7675600000002</v>
      </c>
      <c r="H1339" s="3">
        <f t="shared" si="41"/>
        <v>0.89000000000032742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62808.32</v>
      </c>
      <c r="D1340" s="2">
        <f>BILANCA!E337</f>
        <v>79650.48</v>
      </c>
      <c r="E1340" s="2">
        <v>0</v>
      </c>
      <c r="F1340" s="2">
        <v>0</v>
      </c>
      <c r="G1340" s="3">
        <f t="shared" si="52"/>
        <v>73296.062399999995</v>
      </c>
      <c r="H1340" s="3">
        <f t="shared" si="41"/>
        <v>0.79999999999563443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6442.82</v>
      </c>
      <c r="E1383" s="2">
        <v>0</v>
      </c>
      <c r="F1383" s="2">
        <v>0</v>
      </c>
      <c r="G1383" s="3">
        <f t="shared" si="59"/>
        <v>4806.3437199999998</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835710.49</v>
      </c>
      <c r="D1510" s="2">
        <f>'RAS-funkcijski'!E114</f>
        <v>969742.98</v>
      </c>
      <c r="E1510" s="2">
        <v>0</v>
      </c>
      <c r="F1510" s="2">
        <v>0</v>
      </c>
      <c r="G1510" s="3">
        <f t="shared" si="52"/>
        <v>305271.60950000002</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797449.7</v>
      </c>
      <c r="D1511" s="2">
        <f>'RAS-funkcijski'!E115</f>
        <v>969265.98</v>
      </c>
      <c r="E1511" s="2">
        <v>0</v>
      </c>
      <c r="F1511" s="2">
        <v>0</v>
      </c>
      <c r="G1511" s="3">
        <f t="shared" si="52"/>
        <v>303693.96426000004</v>
      </c>
      <c r="H1511" s="3">
        <f t="shared" si="63"/>
        <v>0.32000000006519258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797449.7</v>
      </c>
      <c r="D1513" s="2">
        <f>'RAS-funkcijski'!E117</f>
        <v>969265.98</v>
      </c>
      <c r="E1513" s="2">
        <v>0</v>
      </c>
      <c r="F1513" s="2">
        <v>0</v>
      </c>
      <c r="G1513" s="3">
        <f t="shared" si="52"/>
        <v>309165.92758000002</v>
      </c>
      <c r="H1513" s="3">
        <f t="shared" si="63"/>
        <v>0.32000000006519258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44</v>
      </c>
      <c r="E1521" s="2">
        <v>0</v>
      </c>
      <c r="F1521" s="2">
        <v>0</v>
      </c>
      <c r="G1521" s="3">
        <f t="shared" si="52"/>
        <v>10.648</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38260.79</v>
      </c>
      <c r="D1522" s="2">
        <f>'RAS-funkcijski'!E126</f>
        <v>0</v>
      </c>
      <c r="E1522" s="2">
        <v>0</v>
      </c>
      <c r="F1522" s="2">
        <v>0</v>
      </c>
      <c r="G1522" s="3">
        <f t="shared" si="52"/>
        <v>4667.8163800000002</v>
      </c>
      <c r="H1522" s="3">
        <f t="shared" si="63"/>
        <v>0.20999999999912689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433</v>
      </c>
      <c r="E1524" s="2">
        <v>0</v>
      </c>
      <c r="F1524" s="2">
        <v>0</v>
      </c>
      <c r="G1524" s="3">
        <f t="shared" si="52"/>
        <v>107.384</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835710.49</v>
      </c>
      <c r="D1537" s="14">
        <f>'RAS-funkcijski'!E141</f>
        <v>969742.98</v>
      </c>
      <c r="E1537" s="14">
        <v>0</v>
      </c>
      <c r="F1537" s="14">
        <v>0</v>
      </c>
      <c r="G1537" s="15">
        <f t="shared" si="52"/>
        <v>380201.91365</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v>
      </c>
      <c r="D1538" s="7">
        <f>'P-VRIO'!E5</f>
        <v>0</v>
      </c>
      <c r="E1538" s="7">
        <v>0</v>
      </c>
      <c r="F1538" s="7">
        <v>0</v>
      </c>
      <c r="G1538" s="8">
        <f t="shared" si="52"/>
        <v>5.5E-2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v>
      </c>
      <c r="D1555" s="2">
        <f>'P-VRIO'!E22</f>
        <v>0</v>
      </c>
      <c r="E1555" s="2">
        <v>0</v>
      </c>
      <c r="F1555" s="2">
        <v>0</v>
      </c>
      <c r="G1555" s="3">
        <f t="shared" si="52"/>
        <v>0.98999999999999988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v>
      </c>
      <c r="D1556" s="2">
        <f>'P-VRIO'!E23</f>
        <v>0</v>
      </c>
      <c r="E1556" s="2">
        <v>0</v>
      </c>
      <c r="F1556" s="2">
        <v>0</v>
      </c>
      <c r="G1556" s="3">
        <f t="shared" si="52"/>
        <v>1.0449999999999999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v>
      </c>
      <c r="D1558" s="2">
        <f>'P-VRIO'!E25</f>
        <v>0</v>
      </c>
      <c r="E1558" s="2">
        <v>0</v>
      </c>
      <c r="F1558" s="2">
        <v>0</v>
      </c>
      <c r="G1558" s="3">
        <f t="shared" si="52"/>
        <v>1.155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65102.9</v>
      </c>
      <c r="D1582" s="7"/>
      <c r="E1582" s="7">
        <v>0</v>
      </c>
      <c r="F1582" s="7">
        <v>0</v>
      </c>
      <c r="G1582" s="8">
        <f t="shared" ref="G1582:G1686" si="70">B1582/1000*C1582</f>
        <v>65.102900000000005</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935569.68999999983</v>
      </c>
      <c r="D1583" s="2">
        <v>0</v>
      </c>
      <c r="E1583" s="2">
        <v>0</v>
      </c>
      <c r="F1583" s="2">
        <v>0</v>
      </c>
      <c r="G1583" s="3">
        <f t="shared" si="70"/>
        <v>1871.1393799999996</v>
      </c>
      <c r="H1583" s="3">
        <f t="shared" si="71"/>
        <v>0.31000000017229468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5063.4399999999996</v>
      </c>
      <c r="D1584" s="2">
        <v>0</v>
      </c>
      <c r="E1584" s="2">
        <v>0</v>
      </c>
      <c r="F1584" s="2">
        <v>0</v>
      </c>
      <c r="G1584" s="3">
        <f t="shared" si="70"/>
        <v>15.19032</v>
      </c>
      <c r="H1584" s="3">
        <f t="shared" si="71"/>
        <v>0.43999999999959982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906995.19999999984</v>
      </c>
      <c r="D1585" s="2">
        <v>0</v>
      </c>
      <c r="E1585" s="2">
        <v>0</v>
      </c>
      <c r="F1585" s="2">
        <v>0</v>
      </c>
      <c r="G1585" s="3">
        <f t="shared" si="70"/>
        <v>3627.9807999999994</v>
      </c>
      <c r="H1585" s="3">
        <f t="shared" si="71"/>
        <v>0.19999999983701855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751221.32</v>
      </c>
      <c r="D1586" s="2">
        <v>0</v>
      </c>
      <c r="E1586" s="2">
        <v>0</v>
      </c>
      <c r="F1586" s="2">
        <v>0</v>
      </c>
      <c r="G1586" s="3">
        <f t="shared" si="70"/>
        <v>3756.1065999999996</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148004.82</v>
      </c>
      <c r="D1587" s="2">
        <v>0</v>
      </c>
      <c r="E1587" s="2">
        <v>0</v>
      </c>
      <c r="F1587" s="2">
        <v>0</v>
      </c>
      <c r="G1587" s="3">
        <f t="shared" si="70"/>
        <v>888.02892000000008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502.57</v>
      </c>
      <c r="D1588" s="2">
        <v>0</v>
      </c>
      <c r="E1588" s="2">
        <v>0</v>
      </c>
      <c r="F1588" s="2">
        <v>0</v>
      </c>
      <c r="G1588" s="3">
        <f t="shared" si="70"/>
        <v>3.5179900000000002</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6637.45</v>
      </c>
      <c r="D1591" s="2">
        <v>0</v>
      </c>
      <c r="E1591" s="2">
        <v>0</v>
      </c>
      <c r="F1591" s="2">
        <v>0</v>
      </c>
      <c r="G1591" s="3">
        <f t="shared" si="70"/>
        <v>66.374499999999998</v>
      </c>
      <c r="H1591" s="3">
        <f t="shared" si="71"/>
        <v>0.4499999999998181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285</v>
      </c>
      <c r="D1592" s="2">
        <v>0</v>
      </c>
      <c r="E1592" s="2">
        <v>0</v>
      </c>
      <c r="F1592" s="2">
        <v>0</v>
      </c>
      <c r="G1592" s="3">
        <f t="shared" si="70"/>
        <v>3.1349999999999998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344.04</v>
      </c>
      <c r="D1593" s="2">
        <v>0</v>
      </c>
      <c r="E1593" s="2">
        <v>0</v>
      </c>
      <c r="F1593" s="2">
        <v>0</v>
      </c>
      <c r="G1593" s="3">
        <f t="shared" si="70"/>
        <v>4.1284800000000006</v>
      </c>
      <c r="H1593" s="3">
        <f t="shared" si="71"/>
        <v>4.0000000000020464E-2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23487.25</v>
      </c>
      <c r="D1594" s="2">
        <v>0</v>
      </c>
      <c r="E1594" s="2">
        <v>0</v>
      </c>
      <c r="F1594" s="2">
        <v>0</v>
      </c>
      <c r="G1594" s="3">
        <f t="shared" si="70"/>
        <v>305.33425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23.8</v>
      </c>
      <c r="D1601" s="2">
        <v>0</v>
      </c>
      <c r="E1601" s="2">
        <v>0</v>
      </c>
      <c r="F1601" s="2">
        <v>0</v>
      </c>
      <c r="G1601" s="3">
        <f>B1601/1000*C1601</f>
        <v>0.47600000000000003</v>
      </c>
      <c r="H1601" s="3">
        <f>ABS(C1601-ROUND(C1601,0))</f>
        <v>0.19999999999999929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908559.75999999989</v>
      </c>
      <c r="D1602" s="2">
        <v>0</v>
      </c>
      <c r="E1602" s="2">
        <v>0</v>
      </c>
      <c r="F1602" s="2">
        <v>0</v>
      </c>
      <c r="G1602" s="3">
        <f t="shared" si="70"/>
        <v>19079.754959999998</v>
      </c>
      <c r="H1602" s="3">
        <f t="shared" si="71"/>
        <v>0.2400000001071021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5037.4399999999996</v>
      </c>
      <c r="D1603" s="2">
        <v>0</v>
      </c>
      <c r="E1603" s="2">
        <v>0</v>
      </c>
      <c r="F1603" s="2">
        <v>0</v>
      </c>
      <c r="G1603" s="3">
        <f t="shared" si="70"/>
        <v>110.82367999999998</v>
      </c>
      <c r="H1603" s="3">
        <f t="shared" si="71"/>
        <v>0.43999999999959982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880035.07</v>
      </c>
      <c r="D1604" s="2">
        <v>0</v>
      </c>
      <c r="E1604" s="2">
        <v>0</v>
      </c>
      <c r="F1604" s="2">
        <v>0</v>
      </c>
      <c r="G1604" s="3">
        <f t="shared" si="70"/>
        <v>20240.80661</v>
      </c>
      <c r="H1604" s="3">
        <f t="shared" si="71"/>
        <v>6.9999999948777258E-2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741595.35</v>
      </c>
      <c r="D1605" s="2">
        <v>0</v>
      </c>
      <c r="E1605" s="2">
        <v>0</v>
      </c>
      <c r="F1605" s="2">
        <v>0</v>
      </c>
      <c r="G1605" s="3">
        <f t="shared" si="70"/>
        <v>17798.288400000001</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130670.66</v>
      </c>
      <c r="D1606" s="2">
        <v>0</v>
      </c>
      <c r="E1606" s="2">
        <v>0</v>
      </c>
      <c r="F1606" s="2">
        <v>0</v>
      </c>
      <c r="G1606" s="3">
        <f t="shared" si="70"/>
        <v>3266.7665000000002</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502.57</v>
      </c>
      <c r="D1607" s="2">
        <v>0</v>
      </c>
      <c r="E1607" s="2">
        <v>0</v>
      </c>
      <c r="F1607" s="2">
        <v>0</v>
      </c>
      <c r="G1607" s="3">
        <f t="shared" si="70"/>
        <v>13.06682</v>
      </c>
      <c r="H1607" s="3">
        <f t="shared" si="71"/>
        <v>0.43000000000000682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6637.45</v>
      </c>
      <c r="D1610" s="2">
        <v>0</v>
      </c>
      <c r="E1610" s="2">
        <v>0</v>
      </c>
      <c r="F1610" s="2">
        <v>0</v>
      </c>
      <c r="G1610" s="3">
        <f t="shared" si="70"/>
        <v>192.48605000000001</v>
      </c>
      <c r="H1610" s="3">
        <f t="shared" si="71"/>
        <v>0.4499999999998181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285</v>
      </c>
      <c r="D1611" s="2">
        <v>0</v>
      </c>
      <c r="E1611" s="2">
        <v>0</v>
      </c>
      <c r="F1611" s="2">
        <v>0</v>
      </c>
      <c r="G1611" s="3">
        <f t="shared" si="70"/>
        <v>8.5499999999999989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344.04</v>
      </c>
      <c r="D1612" s="2">
        <v>0</v>
      </c>
      <c r="E1612" s="2">
        <v>0</v>
      </c>
      <c r="F1612" s="2">
        <v>0</v>
      </c>
      <c r="G1612" s="3">
        <f t="shared" si="70"/>
        <v>10.665240000000001</v>
      </c>
      <c r="H1612" s="3">
        <f t="shared" si="71"/>
        <v>4.0000000000020464E-2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23487.25</v>
      </c>
      <c r="D1613" s="2">
        <v>0</v>
      </c>
      <c r="E1613" s="2">
        <v>0</v>
      </c>
      <c r="F1613" s="2">
        <v>0</v>
      </c>
      <c r="G1613" s="3">
        <f t="shared" si="70"/>
        <v>751.59199999999998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92112.829999999958</v>
      </c>
      <c r="D1621" s="2">
        <v>0</v>
      </c>
      <c r="E1621" s="2">
        <v>0</v>
      </c>
      <c r="F1621" s="2">
        <v>0</v>
      </c>
      <c r="G1621" s="3">
        <f t="shared" si="70"/>
        <v>3684.5131999999985</v>
      </c>
      <c r="H1621" s="3">
        <f t="shared" si="71"/>
        <v>0.17000000004190952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6019.53</v>
      </c>
      <c r="D1622" s="2">
        <v>0</v>
      </c>
      <c r="E1622" s="2">
        <v>0</v>
      </c>
      <c r="F1622" s="2">
        <v>0</v>
      </c>
      <c r="G1622" s="3">
        <f t="shared" si="70"/>
        <v>246.80072999999999</v>
      </c>
      <c r="H1622" s="3">
        <f t="shared" si="71"/>
        <v>0.47000000000025466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6019.53</v>
      </c>
      <c r="D1628" s="2">
        <v>0</v>
      </c>
      <c r="E1628" s="2">
        <v>0</v>
      </c>
      <c r="F1628" s="2">
        <v>0</v>
      </c>
      <c r="G1628" s="3">
        <f t="shared" si="70"/>
        <v>282.91791000000001</v>
      </c>
      <c r="H1628" s="3">
        <f t="shared" si="71"/>
        <v>0.47000000000025466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6019.53</v>
      </c>
      <c r="D1634" s="2">
        <v>0</v>
      </c>
      <c r="E1634" s="2">
        <v>0</v>
      </c>
      <c r="F1634" s="2">
        <v>0</v>
      </c>
      <c r="G1634" s="3">
        <f t="shared" si="70"/>
        <v>319.03508999999997</v>
      </c>
      <c r="H1634" s="3">
        <f t="shared" si="71"/>
        <v>0.47000000000025466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6019.53</v>
      </c>
      <c r="D1635" s="2">
        <v>0</v>
      </c>
      <c r="E1635" s="2">
        <v>0</v>
      </c>
      <c r="F1635" s="2">
        <v>0</v>
      </c>
      <c r="G1635" s="3">
        <f t="shared" si="70"/>
        <v>325.05462</v>
      </c>
      <c r="H1635" s="3">
        <f t="shared" si="71"/>
        <v>0.47000000000025466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86093.299999999988</v>
      </c>
      <c r="D1681" s="2">
        <v>0</v>
      </c>
      <c r="E1681" s="2">
        <v>0</v>
      </c>
      <c r="F1681" s="2">
        <v>0</v>
      </c>
      <c r="G1681" s="3">
        <f t="shared" si="70"/>
        <v>8609.33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79670.48</v>
      </c>
      <c r="D1683" s="2">
        <v>0</v>
      </c>
      <c r="E1683" s="2">
        <v>0</v>
      </c>
      <c r="F1683" s="2">
        <v>0</v>
      </c>
      <c r="G1683" s="3">
        <f t="shared" si="70"/>
        <v>8126.3889599999993</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6422.82</v>
      </c>
      <c r="D1686" s="14">
        <v>0</v>
      </c>
      <c r="E1686" s="14">
        <v>0</v>
      </c>
      <c r="F1686" s="14">
        <v>0</v>
      </c>
      <c r="G1686" s="15">
        <f t="shared" si="70"/>
        <v>674.39609999999993</v>
      </c>
      <c r="H1686" s="15">
        <f t="shared" si="71"/>
        <v>0.18000000000029104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13877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827704.82000000007</v>
      </c>
      <c r="I17" s="275">
        <f>'PR-RAS'!E6</f>
        <v>919385.47000000009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810253.06</v>
      </c>
      <c r="I18" s="275">
        <f>'PR-RAS'!E152</f>
        <v>946255.72999999986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3888.8299999999581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46096.639999999774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805929.8</v>
      </c>
      <c r="I22" s="275">
        <f>BILANCA!E7</f>
        <v>827204.0900000002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64070.600000000006</v>
      </c>
      <c r="I23" s="275">
        <f>BILANCA!E69</f>
        <v>81164.86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65102.899999999994</v>
      </c>
      <c r="I24" s="275">
        <f>BILANCA!E177</f>
        <v>92112.830000000016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804897.5</v>
      </c>
      <c r="I25" s="275">
        <f>BILANCA!E251</f>
        <v>816256.12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835710.49</v>
      </c>
      <c r="I30" s="275">
        <f>'RAS-funkcijski'!E114</f>
        <v>969742.98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835710.49</v>
      </c>
      <c r="I31" s="275">
        <f>'RAS-funkcijski'!E141</f>
        <v>969742.98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65102.9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92112.829999999958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6019.53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86093.299999999988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827704.82000000007</v>
      </c>
      <c r="E6" s="60">
        <f>E7+E43+E49+E82+E106+E125+E134+E140</f>
        <v>919385.47000000009</v>
      </c>
      <c r="F6" s="45">
        <f t="shared" ref="F6:F132" si="0">IF(D6&lt;&gt;0,IF(E6/D6&gt;=100,"&gt;&gt;100",E6/D6*100),"-")</f>
        <v>111.07649101282266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721447.96000000008</v>
      </c>
      <c r="E49" s="60">
        <f>E50+E53+E58+E61+E64+E68+E71+E74+E77</f>
        <v>817804.42</v>
      </c>
      <c r="F49" s="45">
        <f t="shared" si="0"/>
        <v>113.35598204477562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715085.29</v>
      </c>
      <c r="E68" s="60">
        <f t="shared" si="11"/>
        <v>790887.56</v>
      </c>
      <c r="F68" s="45">
        <f t="shared" si="0"/>
        <v>110.60045159088645</v>
      </c>
    </row>
    <row r="69" spans="1:6" ht="12.75" customHeight="1" x14ac:dyDescent="0.2">
      <c r="A69" s="63" t="s">
        <v>141</v>
      </c>
      <c r="B69" s="64" t="s">
        <v>142</v>
      </c>
      <c r="C69" s="247" t="s">
        <v>141</v>
      </c>
      <c r="D69" s="194">
        <v>715085.29</v>
      </c>
      <c r="E69" s="194">
        <v>790887.56</v>
      </c>
      <c r="F69" s="45">
        <f t="shared" si="0"/>
        <v>110.60045159088645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6362.67</v>
      </c>
      <c r="E77" s="60">
        <f t="shared" si="14"/>
        <v>26916.86</v>
      </c>
      <c r="F77" s="45">
        <f t="shared" si="0"/>
        <v>423.04347074420019</v>
      </c>
    </row>
    <row r="78" spans="1:6" ht="12.75" customHeight="1" x14ac:dyDescent="0.2">
      <c r="A78" s="63">
        <v>6391</v>
      </c>
      <c r="B78" s="64" t="s">
        <v>159</v>
      </c>
      <c r="C78" s="247" t="s">
        <v>160</v>
      </c>
      <c r="D78" s="194">
        <v>3303.96</v>
      </c>
      <c r="E78" s="194">
        <v>11686.62</v>
      </c>
      <c r="F78" s="45">
        <f t="shared" si="0"/>
        <v>353.71554135037957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3058.71</v>
      </c>
      <c r="E80" s="194">
        <v>15230.24</v>
      </c>
      <c r="F80" s="45">
        <f t="shared" si="0"/>
        <v>497.93017317758137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11601.02</v>
      </c>
      <c r="E106" s="60">
        <f>E107+E112+E120+E124</f>
        <v>15696.56</v>
      </c>
      <c r="F106" s="45">
        <f t="shared" si="0"/>
        <v>135.30327505684846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11601.02</v>
      </c>
      <c r="E112" s="60">
        <f t="shared" si="20"/>
        <v>15696.56</v>
      </c>
      <c r="F112" s="45">
        <f t="shared" si="0"/>
        <v>135.30327505684846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11601.02</v>
      </c>
      <c r="E117" s="194">
        <v>15696.56</v>
      </c>
      <c r="F117" s="45">
        <f t="shared" si="0"/>
        <v>135.30327505684846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4284</v>
      </c>
      <c r="E125" s="60">
        <f t="shared" si="22"/>
        <v>4493.08</v>
      </c>
      <c r="F125" s="45">
        <f t="shared" si="0"/>
        <v>104.88048552754434</v>
      </c>
    </row>
    <row r="126" spans="1:6" ht="12.75" customHeight="1" x14ac:dyDescent="0.2">
      <c r="A126" s="63">
        <v>661</v>
      </c>
      <c r="B126" s="65" t="s">
        <v>255</v>
      </c>
      <c r="C126" s="247" t="s">
        <v>256</v>
      </c>
      <c r="D126" s="60">
        <f t="shared" ref="D126:E126" si="23">SUM(D127:D128)</f>
        <v>4284</v>
      </c>
      <c r="E126" s="60">
        <f t="shared" si="23"/>
        <v>4493.08</v>
      </c>
      <c r="F126" s="45">
        <f t="shared" si="0"/>
        <v>104.88048552754434</v>
      </c>
    </row>
    <row r="127" spans="1:6" ht="12.75" customHeight="1" x14ac:dyDescent="0.2">
      <c r="A127" s="63">
        <v>6614</v>
      </c>
      <c r="B127" s="65" t="s">
        <v>257</v>
      </c>
      <c r="C127" s="247" t="s">
        <v>258</v>
      </c>
      <c r="D127" s="194">
        <v>0</v>
      </c>
      <c r="E127" s="194">
        <v>960.08</v>
      </c>
      <c r="F127" s="45" t="str">
        <f t="shared" si="0"/>
        <v>-</v>
      </c>
    </row>
    <row r="128" spans="1:6" ht="12.75" customHeight="1" x14ac:dyDescent="0.2">
      <c r="A128" s="63">
        <v>6615</v>
      </c>
      <c r="B128" s="65" t="s">
        <v>259</v>
      </c>
      <c r="C128" s="247" t="s">
        <v>260</v>
      </c>
      <c r="D128" s="194">
        <v>4284</v>
      </c>
      <c r="E128" s="194">
        <v>3533</v>
      </c>
      <c r="F128" s="45">
        <f t="shared" si="0"/>
        <v>82.46965452847806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90371.840000000011</v>
      </c>
      <c r="E134" s="60">
        <f t="shared" si="25"/>
        <v>81391.41</v>
      </c>
      <c r="F134" s="45">
        <f t="shared" ref="F134:F229" si="26">IF(D134&lt;&gt;0,IF(E134/D134&gt;=100,"&gt;&gt;100",E134/D134*100),"-")</f>
        <v>90.062800536096191</v>
      </c>
    </row>
    <row r="135" spans="1:6" ht="24" x14ac:dyDescent="0.2">
      <c r="A135" s="63">
        <v>671</v>
      </c>
      <c r="B135" s="182" t="s">
        <v>273</v>
      </c>
      <c r="C135" s="247" t="s">
        <v>274</v>
      </c>
      <c r="D135" s="60">
        <f t="shared" ref="D135:E135" si="27">SUM(D136:D138)</f>
        <v>90371.840000000011</v>
      </c>
      <c r="E135" s="60">
        <f t="shared" si="27"/>
        <v>81391.41</v>
      </c>
      <c r="F135" s="45">
        <f t="shared" si="26"/>
        <v>90.062800536096191</v>
      </c>
    </row>
    <row r="136" spans="1:6" ht="12.75" customHeight="1" x14ac:dyDescent="0.2">
      <c r="A136" s="63">
        <v>6711</v>
      </c>
      <c r="B136" s="65" t="s">
        <v>275</v>
      </c>
      <c r="C136" s="247" t="s">
        <v>276</v>
      </c>
      <c r="D136" s="194">
        <v>66620.210000000006</v>
      </c>
      <c r="E136" s="194">
        <v>61283</v>
      </c>
      <c r="F136" s="45">
        <f t="shared" si="26"/>
        <v>91.988602257483123</v>
      </c>
    </row>
    <row r="137" spans="1:6" ht="24" x14ac:dyDescent="0.2">
      <c r="A137" s="63">
        <v>6712</v>
      </c>
      <c r="B137" s="182" t="s">
        <v>277</v>
      </c>
      <c r="C137" s="247" t="s">
        <v>278</v>
      </c>
      <c r="D137" s="194">
        <v>23751.63</v>
      </c>
      <c r="E137" s="194">
        <v>20108.41</v>
      </c>
      <c r="F137" s="45">
        <f t="shared" si="26"/>
        <v>84.661179043290929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810253.06</v>
      </c>
      <c r="E152" s="60">
        <f>E153+E164+E202+E221+E230+E262+E273</f>
        <v>946255.72999999986</v>
      </c>
      <c r="F152" s="45">
        <f t="shared" si="26"/>
        <v>116.78520905555109</v>
      </c>
    </row>
    <row r="153" spans="1:6" ht="12.75" customHeight="1" x14ac:dyDescent="0.2">
      <c r="A153" s="63">
        <v>31</v>
      </c>
      <c r="B153" s="64" t="s">
        <v>308</v>
      </c>
      <c r="C153" s="247" t="s">
        <v>3</v>
      </c>
      <c r="D153" s="60">
        <f t="shared" ref="D153:E153" si="30">D154+D159+D160</f>
        <v>660258.03999999992</v>
      </c>
      <c r="E153" s="60">
        <f t="shared" si="30"/>
        <v>795398.64</v>
      </c>
      <c r="F153" s="45">
        <f t="shared" si="26"/>
        <v>120.46784617723097</v>
      </c>
    </row>
    <row r="154" spans="1:6" ht="12.75" customHeight="1" x14ac:dyDescent="0.2">
      <c r="A154" s="63">
        <v>311</v>
      </c>
      <c r="B154" s="64" t="s">
        <v>309</v>
      </c>
      <c r="C154" s="247" t="s">
        <v>310</v>
      </c>
      <c r="D154" s="60">
        <f t="shared" ref="D154:E154" si="31">SUM(D155:D158)</f>
        <v>545083.37</v>
      </c>
      <c r="E154" s="60">
        <f t="shared" si="31"/>
        <v>659381.88</v>
      </c>
      <c r="F154" s="45">
        <f t="shared" si="26"/>
        <v>120.96899599046655</v>
      </c>
    </row>
    <row r="155" spans="1:6" ht="12.75" customHeight="1" x14ac:dyDescent="0.2">
      <c r="A155" s="63">
        <v>3111</v>
      </c>
      <c r="B155" s="64" t="s">
        <v>311</v>
      </c>
      <c r="C155" s="247" t="s">
        <v>312</v>
      </c>
      <c r="D155" s="194">
        <v>545083.37</v>
      </c>
      <c r="E155" s="194">
        <v>659381.88</v>
      </c>
      <c r="F155" s="45">
        <f t="shared" si="26"/>
        <v>120.96899599046655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25122.46</v>
      </c>
      <c r="E159" s="194">
        <v>27141.35</v>
      </c>
      <c r="F159" s="45">
        <f t="shared" si="26"/>
        <v>108.03619549996297</v>
      </c>
    </row>
    <row r="160" spans="1:6" ht="12.75" customHeight="1" x14ac:dyDescent="0.2">
      <c r="A160" s="63">
        <v>313</v>
      </c>
      <c r="B160" s="65" t="s">
        <v>321</v>
      </c>
      <c r="C160" s="247" t="s">
        <v>322</v>
      </c>
      <c r="D160" s="60">
        <f t="shared" ref="D160:E160" si="32">SUM(D161:D163)</f>
        <v>90052.21</v>
      </c>
      <c r="E160" s="60">
        <f t="shared" si="32"/>
        <v>108875.41</v>
      </c>
      <c r="F160" s="45">
        <f t="shared" si="26"/>
        <v>120.90254087045726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90052.21</v>
      </c>
      <c r="E162" s="194">
        <v>108875.41</v>
      </c>
      <c r="F162" s="45">
        <f t="shared" si="26"/>
        <v>120.90254087045726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142810.67000000001</v>
      </c>
      <c r="E164" s="60">
        <f>E165+E170+E178+E188+E189+E194</f>
        <v>143432.07</v>
      </c>
      <c r="F164" s="45">
        <f t="shared" si="26"/>
        <v>100.43512154939123</v>
      </c>
    </row>
    <row r="165" spans="1:6" ht="12.75" customHeight="1" x14ac:dyDescent="0.2">
      <c r="A165" s="63">
        <v>321</v>
      </c>
      <c r="B165" s="64" t="s">
        <v>331</v>
      </c>
      <c r="C165" s="247" t="s">
        <v>332</v>
      </c>
      <c r="D165" s="60">
        <f t="shared" ref="D165:E165" si="33">SUM(D166:D169)</f>
        <v>35132.699999999997</v>
      </c>
      <c r="E165" s="60">
        <f t="shared" si="33"/>
        <v>37256.47</v>
      </c>
      <c r="F165" s="45">
        <f t="shared" si="26"/>
        <v>106.04499511850784</v>
      </c>
    </row>
    <row r="166" spans="1:6" ht="12.75" customHeight="1" x14ac:dyDescent="0.2">
      <c r="A166" s="63">
        <v>3211</v>
      </c>
      <c r="B166" s="64" t="s">
        <v>333</v>
      </c>
      <c r="C166" s="247" t="s">
        <v>334</v>
      </c>
      <c r="D166" s="194">
        <v>6731.68</v>
      </c>
      <c r="E166" s="194">
        <v>5599</v>
      </c>
      <c r="F166" s="45">
        <f t="shared" si="26"/>
        <v>83.173888241865328</v>
      </c>
    </row>
    <row r="167" spans="1:6" ht="12.75" customHeight="1" x14ac:dyDescent="0.2">
      <c r="A167" s="63">
        <v>3212</v>
      </c>
      <c r="B167" s="64" t="s">
        <v>335</v>
      </c>
      <c r="C167" s="247" t="s">
        <v>336</v>
      </c>
      <c r="D167" s="194">
        <v>26356.52</v>
      </c>
      <c r="E167" s="194">
        <v>30178.07</v>
      </c>
      <c r="F167" s="45">
        <f t="shared" si="26"/>
        <v>114.4994483338468</v>
      </c>
    </row>
    <row r="168" spans="1:6" ht="12.75" customHeight="1" x14ac:dyDescent="0.2">
      <c r="A168" s="63">
        <v>3213</v>
      </c>
      <c r="B168" s="64" t="s">
        <v>337</v>
      </c>
      <c r="C168" s="247" t="s">
        <v>338</v>
      </c>
      <c r="D168" s="194">
        <v>535</v>
      </c>
      <c r="E168" s="194">
        <v>280</v>
      </c>
      <c r="F168" s="45">
        <f t="shared" si="26"/>
        <v>52.336448598130836</v>
      </c>
    </row>
    <row r="169" spans="1:6" ht="12.75" customHeight="1" x14ac:dyDescent="0.2">
      <c r="A169" s="63">
        <v>3214</v>
      </c>
      <c r="B169" s="64" t="s">
        <v>339</v>
      </c>
      <c r="C169" s="247" t="s">
        <v>340</v>
      </c>
      <c r="D169" s="194">
        <v>1509.5</v>
      </c>
      <c r="E169" s="194">
        <v>1199.4000000000001</v>
      </c>
      <c r="F169" s="45">
        <f t="shared" si="26"/>
        <v>79.456773766147734</v>
      </c>
    </row>
    <row r="170" spans="1:6" ht="12.75" customHeight="1" x14ac:dyDescent="0.2">
      <c r="A170" s="63">
        <v>322</v>
      </c>
      <c r="B170" s="64" t="s">
        <v>341</v>
      </c>
      <c r="C170" s="247" t="s">
        <v>342</v>
      </c>
      <c r="D170" s="60">
        <f t="shared" ref="D170:E170" si="34">SUM(D171:D177)</f>
        <v>74903.340000000011</v>
      </c>
      <c r="E170" s="60">
        <f t="shared" si="34"/>
        <v>69059.399999999994</v>
      </c>
      <c r="F170" s="45">
        <f t="shared" si="26"/>
        <v>92.198024814380759</v>
      </c>
    </row>
    <row r="171" spans="1:6" ht="12.75" customHeight="1" x14ac:dyDescent="0.2">
      <c r="A171" s="63">
        <v>3221</v>
      </c>
      <c r="B171" s="64" t="s">
        <v>343</v>
      </c>
      <c r="C171" s="247" t="s">
        <v>344</v>
      </c>
      <c r="D171" s="194">
        <v>15593.71</v>
      </c>
      <c r="E171" s="194">
        <v>15152.51</v>
      </c>
      <c r="F171" s="45">
        <f t="shared" si="26"/>
        <v>97.170654065004427</v>
      </c>
    </row>
    <row r="172" spans="1:6" ht="12.75" customHeight="1" x14ac:dyDescent="0.2">
      <c r="A172" s="63">
        <v>3222</v>
      </c>
      <c r="B172" s="64" t="s">
        <v>345</v>
      </c>
      <c r="C172" s="247" t="s">
        <v>346</v>
      </c>
      <c r="D172" s="194">
        <v>38260.79</v>
      </c>
      <c r="E172" s="194">
        <v>34685.79</v>
      </c>
      <c r="F172" s="45">
        <f t="shared" si="26"/>
        <v>90.656230569206755</v>
      </c>
    </row>
    <row r="173" spans="1:6" ht="12.75" customHeight="1" x14ac:dyDescent="0.2">
      <c r="A173" s="63">
        <v>3223</v>
      </c>
      <c r="B173" s="65" t="s">
        <v>347</v>
      </c>
      <c r="C173" s="247" t="s">
        <v>348</v>
      </c>
      <c r="D173" s="194">
        <v>18643.66</v>
      </c>
      <c r="E173" s="194">
        <v>16927.740000000002</v>
      </c>
      <c r="F173" s="45">
        <f t="shared" si="26"/>
        <v>90.796227779309433</v>
      </c>
    </row>
    <row r="174" spans="1:6" ht="12.75" customHeight="1" x14ac:dyDescent="0.2">
      <c r="A174" s="63">
        <v>3224</v>
      </c>
      <c r="B174" s="65" t="s">
        <v>349</v>
      </c>
      <c r="C174" s="247" t="s">
        <v>350</v>
      </c>
      <c r="D174" s="194">
        <v>1126.1400000000001</v>
      </c>
      <c r="E174" s="194">
        <v>1387.84</v>
      </c>
      <c r="F174" s="45">
        <f t="shared" si="26"/>
        <v>123.23867369954</v>
      </c>
    </row>
    <row r="175" spans="1:6" ht="12.75" customHeight="1" x14ac:dyDescent="0.2">
      <c r="A175" s="63">
        <v>3225</v>
      </c>
      <c r="B175" s="65" t="s">
        <v>351</v>
      </c>
      <c r="C175" s="247" t="s">
        <v>352</v>
      </c>
      <c r="D175" s="194">
        <v>591.58000000000004</v>
      </c>
      <c r="E175" s="194">
        <v>562.67999999999995</v>
      </c>
      <c r="F175" s="45">
        <f t="shared" si="26"/>
        <v>95.114777375840958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687.46</v>
      </c>
      <c r="E177" s="194">
        <v>342.84</v>
      </c>
      <c r="F177" s="45">
        <f t="shared" si="26"/>
        <v>49.870537922206374</v>
      </c>
    </row>
    <row r="178" spans="1:6" ht="12.75" customHeight="1" x14ac:dyDescent="0.2">
      <c r="A178" s="63">
        <v>323</v>
      </c>
      <c r="B178" s="65" t="s">
        <v>357</v>
      </c>
      <c r="C178" s="247" t="s">
        <v>358</v>
      </c>
      <c r="D178" s="60">
        <f t="shared" ref="D178:E178" si="35">SUM(D179:D187)</f>
        <v>19598.03</v>
      </c>
      <c r="E178" s="60">
        <f t="shared" si="35"/>
        <v>23745.389999999996</v>
      </c>
      <c r="F178" s="45">
        <f t="shared" si="26"/>
        <v>121.16212700970452</v>
      </c>
    </row>
    <row r="179" spans="1:6" ht="12.75" customHeight="1" x14ac:dyDescent="0.2">
      <c r="A179" s="63">
        <v>3231</v>
      </c>
      <c r="B179" s="65" t="s">
        <v>359</v>
      </c>
      <c r="C179" s="247" t="s">
        <v>360</v>
      </c>
      <c r="D179" s="194">
        <v>2119.7199999999998</v>
      </c>
      <c r="E179" s="194">
        <v>4069.99</v>
      </c>
      <c r="F179" s="45">
        <f t="shared" si="26"/>
        <v>192.00601966297438</v>
      </c>
    </row>
    <row r="180" spans="1:6" ht="12.75" customHeight="1" x14ac:dyDescent="0.2">
      <c r="A180" s="63">
        <v>3232</v>
      </c>
      <c r="B180" s="65" t="s">
        <v>361</v>
      </c>
      <c r="C180" s="247" t="s">
        <v>362</v>
      </c>
      <c r="D180" s="194">
        <v>1078.6099999999999</v>
      </c>
      <c r="E180" s="194">
        <v>1635.5</v>
      </c>
      <c r="F180" s="45">
        <f t="shared" si="26"/>
        <v>151.63033904747778</v>
      </c>
    </row>
    <row r="181" spans="1:6" ht="12.75" customHeight="1" x14ac:dyDescent="0.2">
      <c r="A181" s="63">
        <v>3233</v>
      </c>
      <c r="B181" s="65" t="s">
        <v>363</v>
      </c>
      <c r="C181" s="247" t="s">
        <v>364</v>
      </c>
      <c r="D181" s="194">
        <v>166.25</v>
      </c>
      <c r="E181" s="194">
        <v>290</v>
      </c>
      <c r="F181" s="45">
        <f t="shared" si="26"/>
        <v>174.4360902255639</v>
      </c>
    </row>
    <row r="182" spans="1:6" ht="12.75" customHeight="1" x14ac:dyDescent="0.2">
      <c r="A182" s="63">
        <v>3234</v>
      </c>
      <c r="B182" s="65" t="s">
        <v>365</v>
      </c>
      <c r="C182" s="247" t="s">
        <v>366</v>
      </c>
      <c r="D182" s="194">
        <v>4023.92</v>
      </c>
      <c r="E182" s="194">
        <v>4144.58</v>
      </c>
      <c r="F182" s="45">
        <f t="shared" si="26"/>
        <v>102.99856856001112</v>
      </c>
    </row>
    <row r="183" spans="1:6" ht="12.75" customHeight="1" x14ac:dyDescent="0.2">
      <c r="A183" s="63">
        <v>3235</v>
      </c>
      <c r="B183" s="64" t="s">
        <v>367</v>
      </c>
      <c r="C183" s="247" t="s">
        <v>368</v>
      </c>
      <c r="D183" s="194">
        <v>148.56</v>
      </c>
      <c r="E183" s="194">
        <v>197.72</v>
      </c>
      <c r="F183" s="45">
        <f t="shared" si="26"/>
        <v>133.0910070005385</v>
      </c>
    </row>
    <row r="184" spans="1:6" ht="12.75" customHeight="1" x14ac:dyDescent="0.2">
      <c r="A184" s="63">
        <v>3236</v>
      </c>
      <c r="B184" s="64" t="s">
        <v>369</v>
      </c>
      <c r="C184" s="247" t="s">
        <v>370</v>
      </c>
      <c r="D184" s="194">
        <v>1899.98</v>
      </c>
      <c r="E184" s="194">
        <v>3954.42</v>
      </c>
      <c r="F184" s="45">
        <f t="shared" si="26"/>
        <v>208.12955925851853</v>
      </c>
    </row>
    <row r="185" spans="1:6" ht="12.75" customHeight="1" x14ac:dyDescent="0.2">
      <c r="A185" s="63">
        <v>3237</v>
      </c>
      <c r="B185" s="64" t="s">
        <v>371</v>
      </c>
      <c r="C185" s="247" t="s">
        <v>372</v>
      </c>
      <c r="D185" s="194">
        <v>5903.65</v>
      </c>
      <c r="E185" s="194">
        <v>5561.94</v>
      </c>
      <c r="F185" s="45">
        <f t="shared" si="26"/>
        <v>94.211885867217731</v>
      </c>
    </row>
    <row r="186" spans="1:6" ht="12.75" customHeight="1" x14ac:dyDescent="0.2">
      <c r="A186" s="63">
        <v>3238</v>
      </c>
      <c r="B186" s="64" t="s">
        <v>373</v>
      </c>
      <c r="C186" s="247" t="s">
        <v>374</v>
      </c>
      <c r="D186" s="194">
        <v>3479.93</v>
      </c>
      <c r="E186" s="194">
        <v>3552.69</v>
      </c>
      <c r="F186" s="45">
        <f t="shared" si="26"/>
        <v>102.09084665496147</v>
      </c>
    </row>
    <row r="187" spans="1:6" ht="12.75" customHeight="1" x14ac:dyDescent="0.2">
      <c r="A187" s="63">
        <v>3239</v>
      </c>
      <c r="B187" s="64" t="s">
        <v>375</v>
      </c>
      <c r="C187" s="247" t="s">
        <v>376</v>
      </c>
      <c r="D187" s="194">
        <v>777.41</v>
      </c>
      <c r="E187" s="194">
        <v>338.55</v>
      </c>
      <c r="F187" s="45">
        <f t="shared" si="26"/>
        <v>43.548449338187062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13176.6</v>
      </c>
      <c r="E194" s="60">
        <f t="shared" si="36"/>
        <v>13370.81</v>
      </c>
      <c r="F194" s="45">
        <f t="shared" si="26"/>
        <v>101.47390070276094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654.88</v>
      </c>
      <c r="E196" s="194">
        <v>806.71</v>
      </c>
      <c r="F196" s="45">
        <f t="shared" si="26"/>
        <v>123.18440019545567</v>
      </c>
    </row>
    <row r="197" spans="1:6" ht="12.75" customHeight="1" x14ac:dyDescent="0.2">
      <c r="A197" s="63">
        <v>3293</v>
      </c>
      <c r="B197" s="64" t="s">
        <v>395</v>
      </c>
      <c r="C197" s="247" t="s">
        <v>396</v>
      </c>
      <c r="D197" s="194">
        <v>1072.3</v>
      </c>
      <c r="E197" s="194">
        <v>790.63</v>
      </c>
      <c r="F197" s="45">
        <f t="shared" si="26"/>
        <v>73.732164506201627</v>
      </c>
    </row>
    <row r="198" spans="1:6" ht="12.75" customHeight="1" x14ac:dyDescent="0.2">
      <c r="A198" s="63">
        <v>3294</v>
      </c>
      <c r="B198" s="64" t="s">
        <v>397</v>
      </c>
      <c r="C198" s="247" t="s">
        <v>398</v>
      </c>
      <c r="D198" s="194">
        <v>281</v>
      </c>
      <c r="E198" s="194">
        <v>150</v>
      </c>
      <c r="F198" s="45">
        <f t="shared" si="26"/>
        <v>53.380782918149464</v>
      </c>
    </row>
    <row r="199" spans="1:6" ht="12.75" customHeight="1" x14ac:dyDescent="0.2">
      <c r="A199" s="63">
        <v>3295</v>
      </c>
      <c r="B199" s="64" t="s">
        <v>399</v>
      </c>
      <c r="C199" s="247" t="s">
        <v>400</v>
      </c>
      <c r="D199" s="194">
        <v>2156</v>
      </c>
      <c r="E199" s="194">
        <v>2328</v>
      </c>
      <c r="F199" s="45">
        <f t="shared" si="26"/>
        <v>107.97773654916512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9012.42</v>
      </c>
      <c r="E201" s="194">
        <v>9295.4699999999993</v>
      </c>
      <c r="F201" s="45">
        <f t="shared" si="26"/>
        <v>103.1406658810841</v>
      </c>
    </row>
    <row r="202" spans="1:6" ht="12.75" customHeight="1" x14ac:dyDescent="0.2">
      <c r="A202" s="63">
        <v>34</v>
      </c>
      <c r="B202" s="183" t="s">
        <v>405</v>
      </c>
      <c r="C202" s="247" t="s">
        <v>406</v>
      </c>
      <c r="D202" s="60">
        <f t="shared" ref="D202:E202" si="37">D203+D208+D216</f>
        <v>569.62</v>
      </c>
      <c r="E202" s="60">
        <f t="shared" si="37"/>
        <v>502.57000000000005</v>
      </c>
      <c r="F202" s="45">
        <f t="shared" si="26"/>
        <v>88.228994768442121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569.62</v>
      </c>
      <c r="E216" s="60">
        <f t="shared" si="40"/>
        <v>502.57000000000005</v>
      </c>
      <c r="F216" s="45">
        <f t="shared" si="26"/>
        <v>88.228994768442121</v>
      </c>
    </row>
    <row r="217" spans="1:6" ht="12.75" customHeight="1" x14ac:dyDescent="0.2">
      <c r="A217" s="63">
        <v>3431</v>
      </c>
      <c r="B217" s="182" t="s">
        <v>435</v>
      </c>
      <c r="C217" s="247" t="s">
        <v>436</v>
      </c>
      <c r="D217" s="194">
        <v>569.62</v>
      </c>
      <c r="E217" s="194">
        <v>492.6</v>
      </c>
      <c r="F217" s="45">
        <f t="shared" si="26"/>
        <v>86.47870510164671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9.9700000000000006</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6326.8</v>
      </c>
      <c r="E262" s="60">
        <f t="shared" si="55"/>
        <v>6637.45</v>
      </c>
      <c r="F262" s="45">
        <f t="shared" ref="F262:F268" si="56">IF(D262&lt;&gt;0,IF(E262/D262&gt;=100,"&gt;&gt;100",E262/D262*100),"-")</f>
        <v>104.91006511980781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6326.8</v>
      </c>
      <c r="E269" s="60">
        <f t="shared" si="58"/>
        <v>6637.45</v>
      </c>
      <c r="F269" s="45">
        <f t="shared" ref="F269:F272" si="59">IF(D269&lt;&gt;0,IF(E269/D269&gt;=100,"&gt;&gt;100",E269/D269*100),"-")</f>
        <v>104.91006511980781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6326.8</v>
      </c>
      <c r="E271" s="194">
        <v>6637.45</v>
      </c>
      <c r="F271" s="45">
        <f t="shared" si="59"/>
        <v>104.91006511980781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287.93</v>
      </c>
      <c r="E273" s="60">
        <f t="shared" si="60"/>
        <v>285</v>
      </c>
      <c r="F273" s="45">
        <f t="shared" ref="F273:F277" si="61">IF(D273&lt;&gt;0,IF(E273/D273&gt;=100,"&gt;&gt;100",E273/D273*100),"-")</f>
        <v>98.98239155350258</v>
      </c>
    </row>
    <row r="274" spans="1:6" ht="12.75" customHeight="1" x14ac:dyDescent="0.2">
      <c r="A274" s="63">
        <v>381</v>
      </c>
      <c r="B274" s="64" t="s">
        <v>540</v>
      </c>
      <c r="C274" s="247" t="s">
        <v>541</v>
      </c>
      <c r="D274" s="60">
        <f t="shared" ref="D274:E274" si="62">SUM(D275:D277)</f>
        <v>287.93</v>
      </c>
      <c r="E274" s="60">
        <f t="shared" si="62"/>
        <v>285</v>
      </c>
      <c r="F274" s="45">
        <f t="shared" si="61"/>
        <v>98.98239155350258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287.93</v>
      </c>
      <c r="E276" s="194">
        <v>285</v>
      </c>
      <c r="F276" s="45">
        <f t="shared" si="61"/>
        <v>98.98239155350258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810253.06</v>
      </c>
      <c r="E299" s="60">
        <f>E152-E297+E298</f>
        <v>946255.72999999986</v>
      </c>
      <c r="F299" s="45">
        <f t="shared" si="68"/>
        <v>116.78520905555109</v>
      </c>
    </row>
    <row r="300" spans="1:6" ht="12.75" customHeight="1" x14ac:dyDescent="0.2">
      <c r="A300" s="63" t="s">
        <v>581</v>
      </c>
      <c r="B300" s="64" t="s">
        <v>592</v>
      </c>
      <c r="C300" s="247" t="s">
        <v>593</v>
      </c>
      <c r="D300" s="60">
        <f>IF(D6&gt;=D299,D6-D299,0)</f>
        <v>17451.760000000009</v>
      </c>
      <c r="E300" s="60">
        <f>IF(E6&gt;=E299,E6-E299,0)</f>
        <v>0</v>
      </c>
      <c r="F300" s="45">
        <f t="shared" si="68"/>
        <v>0</v>
      </c>
    </row>
    <row r="301" spans="1:6" ht="12.75" customHeight="1" x14ac:dyDescent="0.2">
      <c r="A301" s="63" t="s">
        <v>581</v>
      </c>
      <c r="B301" s="64" t="s">
        <v>594</v>
      </c>
      <c r="C301" s="247" t="s">
        <v>595</v>
      </c>
      <c r="D301" s="60">
        <f>IF(D299&gt;=D6,D299-D6,0)</f>
        <v>0</v>
      </c>
      <c r="E301" s="60">
        <f>IF(E299&gt;=E6,E299-E6,0)</f>
        <v>26870.259999999776</v>
      </c>
      <c r="F301" s="45" t="str">
        <f t="shared" si="68"/>
        <v>-</v>
      </c>
    </row>
    <row r="302" spans="1:6" ht="12.75" customHeight="1" x14ac:dyDescent="0.2">
      <c r="A302" s="63">
        <v>92211</v>
      </c>
      <c r="B302" s="64" t="s">
        <v>596</v>
      </c>
      <c r="C302" s="247" t="s">
        <v>597</v>
      </c>
      <c r="D302" s="194">
        <v>11894.5</v>
      </c>
      <c r="E302" s="194">
        <v>3888.83</v>
      </c>
      <c r="F302" s="45">
        <f t="shared" si="68"/>
        <v>32.694354533607971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62960.71</v>
      </c>
      <c r="F304" s="45" t="str">
        <f t="shared" si="68"/>
        <v>-</v>
      </c>
    </row>
    <row r="305" spans="1:6" ht="12" x14ac:dyDescent="0.2">
      <c r="A305" s="63">
        <v>9661</v>
      </c>
      <c r="B305" s="220" t="s">
        <v>602</v>
      </c>
      <c r="C305" s="247" t="s">
        <v>603</v>
      </c>
      <c r="D305" s="194">
        <v>0</v>
      </c>
      <c r="E305" s="194">
        <v>1382.71</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25457.43</v>
      </c>
      <c r="E360" s="60">
        <f t="shared" si="86"/>
        <v>23487.25</v>
      </c>
      <c r="F360" s="45">
        <f t="shared" si="72"/>
        <v>92.260884150521079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25457.43</v>
      </c>
      <c r="E373" s="60">
        <f t="shared" si="90"/>
        <v>3598.82</v>
      </c>
      <c r="F373" s="45">
        <f t="shared" si="72"/>
        <v>14.136619446660562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24858.11</v>
      </c>
      <c r="E379" s="60">
        <f t="shared" si="92"/>
        <v>3117.4700000000003</v>
      </c>
      <c r="F379" s="45">
        <f t="shared" si="72"/>
        <v>12.541058028949104</v>
      </c>
    </row>
    <row r="380" spans="1:6" ht="12.75" customHeight="1" x14ac:dyDescent="0.2">
      <c r="A380" s="63">
        <v>4221</v>
      </c>
      <c r="B380" s="64" t="s">
        <v>647</v>
      </c>
      <c r="C380" s="247" t="s">
        <v>739</v>
      </c>
      <c r="D380" s="194">
        <v>6737.48</v>
      </c>
      <c r="E380" s="194">
        <v>139.99</v>
      </c>
      <c r="F380" s="45">
        <f t="shared" si="72"/>
        <v>2.0777798227230364</v>
      </c>
    </row>
    <row r="381" spans="1:6" ht="12.75" customHeight="1" x14ac:dyDescent="0.2">
      <c r="A381" s="63">
        <v>4222</v>
      </c>
      <c r="B381" s="64" t="s">
        <v>740</v>
      </c>
      <c r="C381" s="247" t="s">
        <v>741</v>
      </c>
      <c r="D381" s="194">
        <v>11998.88</v>
      </c>
      <c r="E381" s="194">
        <v>2977.48</v>
      </c>
      <c r="F381" s="45">
        <f t="shared" si="72"/>
        <v>24.814649367274281</v>
      </c>
    </row>
    <row r="382" spans="1:6" ht="12.75" customHeight="1" x14ac:dyDescent="0.2">
      <c r="A382" s="63">
        <v>4223</v>
      </c>
      <c r="B382" s="64" t="s">
        <v>651</v>
      </c>
      <c r="C382" s="247" t="s">
        <v>742</v>
      </c>
      <c r="D382" s="194">
        <v>6121.75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599.32000000000005</v>
      </c>
      <c r="E393" s="60">
        <f t="shared" si="94"/>
        <v>481.35</v>
      </c>
      <c r="F393" s="45">
        <f t="shared" si="72"/>
        <v>80.316024828138552</v>
      </c>
    </row>
    <row r="394" spans="1:6" ht="12.75" customHeight="1" x14ac:dyDescent="0.2">
      <c r="A394" s="63">
        <v>4241</v>
      </c>
      <c r="B394" s="64" t="s">
        <v>756</v>
      </c>
      <c r="C394" s="247" t="s">
        <v>757</v>
      </c>
      <c r="D394" s="194">
        <v>599.32000000000005</v>
      </c>
      <c r="E394" s="194">
        <v>481.35</v>
      </c>
      <c r="F394" s="45">
        <f t="shared" si="72"/>
        <v>80.316024828138552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19888.43</v>
      </c>
      <c r="F412" s="45" t="str">
        <f t="shared" si="72"/>
        <v>-</v>
      </c>
    </row>
    <row r="413" spans="1:6" ht="12.75" customHeight="1" x14ac:dyDescent="0.2">
      <c r="A413" s="63">
        <v>451</v>
      </c>
      <c r="B413" s="64" t="s">
        <v>784</v>
      </c>
      <c r="C413" s="247" t="s">
        <v>785</v>
      </c>
      <c r="D413" s="194">
        <v>0</v>
      </c>
      <c r="E413" s="194">
        <v>19888.43</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25457.43</v>
      </c>
      <c r="E418" s="60">
        <f t="shared" si="102"/>
        <v>23487.25</v>
      </c>
      <c r="F418" s="45">
        <f t="shared" si="72"/>
        <v>92.260884150521079</v>
      </c>
    </row>
    <row r="419" spans="1:6" ht="12.75" customHeight="1" x14ac:dyDescent="0.2">
      <c r="A419" s="63">
        <v>92212</v>
      </c>
      <c r="B419" s="64" t="s">
        <v>796</v>
      </c>
      <c r="C419" s="247" t="s">
        <v>797</v>
      </c>
      <c r="D419" s="194">
        <v>0</v>
      </c>
      <c r="E419" s="194">
        <v>372.04</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827704.82000000007</v>
      </c>
      <c r="E422" s="60">
        <f>E6+E308</f>
        <v>919385.47000000009</v>
      </c>
      <c r="F422" s="45">
        <f t="shared" si="72"/>
        <v>111.07649101282266</v>
      </c>
    </row>
    <row r="423" spans="1:6" ht="12.75" customHeight="1" x14ac:dyDescent="0.2">
      <c r="A423" s="63" t="s">
        <v>581</v>
      </c>
      <c r="B423" s="64" t="s">
        <v>804</v>
      </c>
      <c r="C423" s="247" t="s">
        <v>805</v>
      </c>
      <c r="D423" s="60">
        <f t="shared" ref="D423:E423" si="103">D299+D360</f>
        <v>835710.49000000011</v>
      </c>
      <c r="E423" s="60">
        <f t="shared" si="103"/>
        <v>969742.97999999986</v>
      </c>
      <c r="F423" s="45">
        <f t="shared" si="72"/>
        <v>116.03814856984739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8005.6700000000419</v>
      </c>
      <c r="E425" s="60">
        <f t="shared" si="105"/>
        <v>50357.509999999776</v>
      </c>
      <c r="F425" s="45">
        <f t="shared" si="72"/>
        <v>629.02305490982656</v>
      </c>
    </row>
    <row r="426" spans="1:6" ht="12.75" customHeight="1" x14ac:dyDescent="0.2">
      <c r="A426" s="251" t="s">
        <v>810</v>
      </c>
      <c r="B426" s="183" t="s">
        <v>811</v>
      </c>
      <c r="C426" s="252" t="s">
        <v>812</v>
      </c>
      <c r="D426" s="60">
        <f t="shared" ref="D426:E426" si="106">IF(D302-D303+D419-D420&gt;=0,D302-D303+D419-D420,0)</f>
        <v>11894.5</v>
      </c>
      <c r="E426" s="60">
        <f t="shared" si="106"/>
        <v>4260.87</v>
      </c>
      <c r="F426" s="45">
        <f t="shared" si="72"/>
        <v>35.822186724956914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62960.71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827704.82000000007</v>
      </c>
      <c r="E643" s="60">
        <f>E422+E430</f>
        <v>919385.47000000009</v>
      </c>
      <c r="F643" s="45">
        <f t="shared" si="109"/>
        <v>111.07649101282266</v>
      </c>
    </row>
    <row r="644" spans="1:6" ht="12.75" customHeight="1" x14ac:dyDescent="0.2">
      <c r="A644" s="63" t="s">
        <v>581</v>
      </c>
      <c r="B644" s="64" t="s">
        <v>1237</v>
      </c>
      <c r="C644" s="247" t="s">
        <v>1238</v>
      </c>
      <c r="D644" s="60">
        <f>D423+D535</f>
        <v>835710.49000000011</v>
      </c>
      <c r="E644" s="60">
        <f>E423+E535</f>
        <v>969742.97999999986</v>
      </c>
      <c r="F644" s="45">
        <f t="shared" si="109"/>
        <v>116.03814856984739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8005.6700000000419</v>
      </c>
      <c r="E646" s="60">
        <f t="shared" si="164"/>
        <v>50357.509999999776</v>
      </c>
      <c r="F646" s="45">
        <f t="shared" si="109"/>
        <v>629.02305490982656</v>
      </c>
    </row>
    <row r="647" spans="1:6" ht="24" x14ac:dyDescent="0.2">
      <c r="A647" s="251" t="s">
        <v>1243</v>
      </c>
      <c r="B647" s="64" t="s">
        <v>1244</v>
      </c>
      <c r="C647" s="252" t="s">
        <v>1243</v>
      </c>
      <c r="D647" s="60">
        <f>IF(D426-D427+D641-D642&gt;=0,D426-D427+D641-D642,0)</f>
        <v>11894.5</v>
      </c>
      <c r="E647" s="60">
        <f>IF(E426-E427+E641-E642&gt;=0,E426-E427+E641-E642,0)</f>
        <v>4260.87</v>
      </c>
      <c r="F647" s="45">
        <f t="shared" si="109"/>
        <v>35.822186724956914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3888.8299999999581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46096.639999999774</v>
      </c>
      <c r="F650" s="45" t="str">
        <f t="shared" si="109"/>
        <v>-</v>
      </c>
    </row>
    <row r="651" spans="1:6" ht="24" x14ac:dyDescent="0.2">
      <c r="A651" s="249" t="s">
        <v>1251</v>
      </c>
      <c r="B651" s="184" t="s">
        <v>1252</v>
      </c>
      <c r="C651" s="250" t="s">
        <v>1251</v>
      </c>
      <c r="D651" s="196">
        <v>56327.66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17260.96</v>
      </c>
      <c r="E653" s="194">
        <v>1051.5999999999999</v>
      </c>
      <c r="F653" s="45">
        <f t="shared" ref="F653:F740" si="167">IF(D653&lt;&gt;0,IF(E653/D653&gt;=100,"&gt;&gt;100",E653/D653*100),"-")</f>
        <v>6.0923610274283693</v>
      </c>
    </row>
    <row r="654" spans="1:6" ht="12.75" customHeight="1" x14ac:dyDescent="0.2">
      <c r="A654" s="63" t="s">
        <v>1256</v>
      </c>
      <c r="B654" s="64" t="s">
        <v>1257</v>
      </c>
      <c r="C654" s="247" t="s">
        <v>1256</v>
      </c>
      <c r="D654" s="194">
        <v>161000.59</v>
      </c>
      <c r="E654" s="194">
        <v>114014.42</v>
      </c>
      <c r="F654" s="45">
        <f t="shared" si="167"/>
        <v>70.816150425287262</v>
      </c>
    </row>
    <row r="655" spans="1:6" ht="12.75" customHeight="1" x14ac:dyDescent="0.2">
      <c r="A655" s="63" t="s">
        <v>1258</v>
      </c>
      <c r="B655" s="64" t="s">
        <v>1259</v>
      </c>
      <c r="C655" s="247" t="s">
        <v>1258</v>
      </c>
      <c r="D655" s="194">
        <v>176511.24</v>
      </c>
      <c r="E655" s="194">
        <v>107407.34</v>
      </c>
      <c r="F655" s="45">
        <f t="shared" si="167"/>
        <v>60.850141894646484</v>
      </c>
    </row>
    <row r="656" spans="1:6" ht="24" x14ac:dyDescent="0.2">
      <c r="A656" s="63">
        <v>11</v>
      </c>
      <c r="B656" s="64" t="s">
        <v>1260</v>
      </c>
      <c r="C656" s="247" t="s">
        <v>1261</v>
      </c>
      <c r="D656" s="60">
        <f t="shared" ref="D656:E656" si="168">+D653+D654-D655</f>
        <v>1750.3099999999977</v>
      </c>
      <c r="E656" s="60">
        <f t="shared" si="168"/>
        <v>7658.6800000000076</v>
      </c>
      <c r="F656" s="45">
        <f t="shared" si="167"/>
        <v>437.5613462758036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26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713636.29</v>
      </c>
      <c r="E683" s="192">
        <v>778307.19</v>
      </c>
      <c r="F683" s="71">
        <f t="shared" si="167"/>
        <v>109.0621652662871</v>
      </c>
    </row>
    <row r="684" spans="1:6" ht="24" x14ac:dyDescent="0.2">
      <c r="A684" s="70">
        <v>63613</v>
      </c>
      <c r="B684" s="182" t="s">
        <v>1317</v>
      </c>
      <c r="C684" s="278" t="s">
        <v>1318</v>
      </c>
      <c r="D684" s="192">
        <v>1449</v>
      </c>
      <c r="E684" s="192">
        <v>12580.37</v>
      </c>
      <c r="F684" s="71">
        <f t="shared" si="167"/>
        <v>868.21048999309869</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11601.02</v>
      </c>
      <c r="E724" s="192">
        <v>15696.56</v>
      </c>
      <c r="F724" s="71">
        <f t="shared" si="167"/>
        <v>135.30327505684846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26356.52</v>
      </c>
      <c r="E734" s="192">
        <v>30178.07</v>
      </c>
      <c r="F734" s="71">
        <f t="shared" si="167"/>
        <v>114.4994483338468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1154.03</v>
      </c>
      <c r="E736" s="194">
        <v>3185.8</v>
      </c>
      <c r="F736" s="45">
        <f t="shared" si="167"/>
        <v>276.05868131677687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3237</v>
      </c>
      <c r="E738" s="194">
        <v>907.18</v>
      </c>
      <c r="F738" s="45">
        <f t="shared" si="167"/>
        <v>28.025332097621252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2328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6326.8</v>
      </c>
      <c r="E855" s="194">
        <v>6637.45</v>
      </c>
      <c r="F855" s="45">
        <f t="shared" si="169"/>
        <v>104.91006511980781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870000.4</v>
      </c>
      <c r="E6" s="180">
        <f t="shared" si="0"/>
        <v>908368.95000000019</v>
      </c>
      <c r="F6" s="181">
        <f t="shared" ref="F6:F298" si="1">IF(D6&gt;0,IF(E6/D6&gt;=100,"&gt;&gt;100",E6/D6*100),"-")</f>
        <v>104.41017613325236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805929.8</v>
      </c>
      <c r="E7" s="79">
        <f t="shared" si="2"/>
        <v>827204.0900000002</v>
      </c>
      <c r="F7" s="71">
        <f t="shared" si="1"/>
        <v>102.63971998553723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128105.65</v>
      </c>
      <c r="E8" s="79">
        <f>E9+E10-E11</f>
        <v>128105.65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128105.65</v>
      </c>
      <c r="E9" s="192">
        <v>128105.65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677824.15</v>
      </c>
      <c r="E12" s="79">
        <f t="shared" si="3"/>
        <v>699098.44000000018</v>
      </c>
      <c r="F12" s="71">
        <f t="shared" si="1"/>
        <v>103.1386149342717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603909.10999999987</v>
      </c>
      <c r="E13" s="79">
        <f t="shared" si="4"/>
        <v>632813.58000000007</v>
      </c>
      <c r="F13" s="71">
        <f t="shared" si="1"/>
        <v>104.78622851044592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13576.88</v>
      </c>
      <c r="E14" s="192">
        <v>13576.88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940999.87</v>
      </c>
      <c r="E15" s="192">
        <v>987694.06</v>
      </c>
      <c r="F15" s="71">
        <f t="shared" si="1"/>
        <v>104.9621887832992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20788.189999999999</v>
      </c>
      <c r="E17" s="192">
        <v>20788.189999999999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371455.83</v>
      </c>
      <c r="E18" s="192">
        <v>389245.55</v>
      </c>
      <c r="F18" s="71">
        <f t="shared" si="1"/>
        <v>104.78918852882184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53914.400000000081</v>
      </c>
      <c r="E19" s="79">
        <f t="shared" si="5"/>
        <v>45747.870000000054</v>
      </c>
      <c r="F19" s="71">
        <f t="shared" si="1"/>
        <v>84.852785155728299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278416.43</v>
      </c>
      <c r="E20" s="192">
        <v>278556.42</v>
      </c>
      <c r="F20" s="71">
        <f t="shared" si="1"/>
        <v>100.05028079700612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27054.63</v>
      </c>
      <c r="E21" s="192">
        <v>30032.11</v>
      </c>
      <c r="F21" s="71">
        <f t="shared" si="1"/>
        <v>111.0054360381199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42244.45</v>
      </c>
      <c r="E22" s="192">
        <v>42244.45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8996.84</v>
      </c>
      <c r="E24" s="192">
        <v>8996.84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53303.47</v>
      </c>
      <c r="E25" s="192">
        <v>53303.47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738.2</v>
      </c>
      <c r="E26" s="192">
        <v>738.2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356839.62</v>
      </c>
      <c r="E28" s="192">
        <v>368123.62</v>
      </c>
      <c r="F28" s="71">
        <f t="shared" si="1"/>
        <v>103.1622049143534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20000.64</v>
      </c>
      <c r="E35" s="79">
        <f t="shared" si="7"/>
        <v>20536.990000000002</v>
      </c>
      <c r="F35" s="71">
        <f t="shared" si="1"/>
        <v>102.68166418674602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20000.64</v>
      </c>
      <c r="E36" s="192">
        <v>20536.990000000002</v>
      </c>
      <c r="F36" s="71">
        <f t="shared" si="1"/>
        <v>102.68166418674602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13278.62</v>
      </c>
      <c r="E54" s="192">
        <v>13494.11</v>
      </c>
      <c r="F54" s="71">
        <f t="shared" si="1"/>
        <v>101.62283430055233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13278.62</v>
      </c>
      <c r="E55" s="192">
        <v>13494.11</v>
      </c>
      <c r="F55" s="71">
        <f t="shared" si="1"/>
        <v>101.62283430055233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64070.600000000006</v>
      </c>
      <c r="E69" s="79">
        <f>E70+E82+E88+E119+E135+E147+E165+E171</f>
        <v>81164.86</v>
      </c>
      <c r="F69" s="71">
        <f t="shared" si="1"/>
        <v>126.68034948946942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1750.31</v>
      </c>
      <c r="E70" s="79">
        <f t="shared" si="12"/>
        <v>7658.68</v>
      </c>
      <c r="F70" s="71">
        <f t="shared" si="1"/>
        <v>437.56134627580263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1750.31</v>
      </c>
      <c r="E71" s="79">
        <f t="shared" si="13"/>
        <v>7658.68</v>
      </c>
      <c r="F71" s="71">
        <f t="shared" si="1"/>
        <v>437.56134627580263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1750.31</v>
      </c>
      <c r="E73" s="192">
        <v>7658.68</v>
      </c>
      <c r="F73" s="71">
        <f t="shared" si="1"/>
        <v>437.56134627580263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1779.63</v>
      </c>
      <c r="E82" s="79">
        <f>SUM(E83:E85)-E86+E87</f>
        <v>10493.6</v>
      </c>
      <c r="F82" s="71">
        <f t="shared" si="1"/>
        <v>589.65065772098694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1779.63</v>
      </c>
      <c r="E87" s="192">
        <v>10493.6</v>
      </c>
      <c r="F87" s="71">
        <f t="shared" si="1"/>
        <v>589.65065772098694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4213</v>
      </c>
      <c r="E147" s="79">
        <f t="shared" si="24"/>
        <v>63012.58</v>
      </c>
      <c r="F147" s="71">
        <f t="shared" si="1"/>
        <v>1495.6700688345597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51.87</v>
      </c>
      <c r="E150" s="79">
        <f t="shared" si="25"/>
        <v>61629.87</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51.87</v>
      </c>
      <c r="E156" s="192">
        <v>61629.87</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4161.13</v>
      </c>
      <c r="E161" s="192">
        <v>1382.71</v>
      </c>
      <c r="F161" s="71">
        <f t="shared" si="1"/>
        <v>33.229194954255213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56327.66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56327.66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870000.4</v>
      </c>
      <c r="E176" s="79">
        <f>E177+E251</f>
        <v>908368.95</v>
      </c>
      <c r="F176" s="71">
        <f t="shared" si="1"/>
        <v>104.41017613325234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65102.899999999994</v>
      </c>
      <c r="E177" s="79">
        <f>E178+E197+E203+E219+E247+E248</f>
        <v>92112.830000000016</v>
      </c>
      <c r="F177" s="71">
        <f t="shared" si="1"/>
        <v>141.488059671689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65102.899999999994</v>
      </c>
      <c r="E178" s="79">
        <f>SUM(E179:E181)+E185+E186+SUM(E194:E196)</f>
        <v>85670.010000000009</v>
      </c>
      <c r="F178" s="71">
        <f t="shared" si="1"/>
        <v>131.59169560802977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62808.32</v>
      </c>
      <c r="E179" s="192">
        <v>69121.960000000006</v>
      </c>
      <c r="F179" s="71">
        <f t="shared" si="1"/>
        <v>110.05223511789521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2017.63</v>
      </c>
      <c r="E180" s="192">
        <v>16548.05</v>
      </c>
      <c r="F180" s="71">
        <f t="shared" si="1"/>
        <v>820.17267784479805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276.95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276.95</v>
      </c>
      <c r="E183" s="192"/>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6442.82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804897.5</v>
      </c>
      <c r="E251" s="79">
        <f>+E252+E255-E264+E274+E291</f>
        <v>816256.12</v>
      </c>
      <c r="F251" s="71">
        <f t="shared" si="1"/>
        <v>101.41118838112928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801008.67</v>
      </c>
      <c r="E252" s="79">
        <f>E253-E254</f>
        <v>799392.05</v>
      </c>
      <c r="F252" s="71">
        <f t="shared" si="1"/>
        <v>99.798176966049567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801008.67</v>
      </c>
      <c r="E253" s="192">
        <v>799392.05</v>
      </c>
      <c r="F253" s="71">
        <f t="shared" si="1"/>
        <v>99.798176966049567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3888.83</v>
      </c>
      <c r="E255" s="79">
        <f>E256-E260</f>
        <v>-46096.639999999999</v>
      </c>
      <c r="F255" s="71">
        <f t="shared" si="1"/>
        <v>-1185.3601211675491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3888.83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3888.83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46096.639999999999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46096.639999999999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62960.71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61578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61578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1382.71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3903</v>
      </c>
      <c r="E302" s="192">
        <v>63012.58</v>
      </c>
      <c r="F302" s="71">
        <f t="shared" si="43"/>
        <v>1614.4652831155522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310</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1779.63</v>
      </c>
      <c r="E308" s="192">
        <v>10493.6</v>
      </c>
      <c r="F308" s="71">
        <f t="shared" si="43"/>
        <v>589.65065772098694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2294.58</v>
      </c>
      <c r="E336" s="192">
        <v>6019.53</v>
      </c>
      <c r="F336" s="71">
        <f t="shared" si="43"/>
        <v>262.33689825588999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62808.32</v>
      </c>
      <c r="E337" s="192">
        <v>79650.48</v>
      </c>
      <c r="F337" s="71">
        <f t="shared" si="43"/>
        <v>126.81517353115001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6442.82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B114" sqref="B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835710.49</v>
      </c>
      <c r="E114" s="60">
        <f t="shared" si="22"/>
        <v>969742.98</v>
      </c>
      <c r="F114" s="45">
        <f t="shared" si="1"/>
        <v>116.03814856984744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797449.7</v>
      </c>
      <c r="E115" s="60">
        <f t="shared" si="23"/>
        <v>969265.98</v>
      </c>
      <c r="F115" s="45">
        <f t="shared" si="1"/>
        <v>121.54572006234375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797449.7</v>
      </c>
      <c r="E117" s="194">
        <v>969265.98</v>
      </c>
      <c r="F117" s="45">
        <f t="shared" si="1"/>
        <v>121.54572006234375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44</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38260.79</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433</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835710.49</v>
      </c>
      <c r="E141" s="81">
        <f t="shared" si="28"/>
        <v>969742.98</v>
      </c>
      <c r="F141" s="61">
        <f t="shared" si="1"/>
        <v>116.03814856984744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65102.9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935569.68999999983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5063.4399999999996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906995.19999999984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751221.32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148004.82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502.57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6637.45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344.04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23487.25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908559.75999999989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5037.4399999999996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880035.07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741595.35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130670.66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502.57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6637.45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344.04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23487.25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92112.829999999958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6019.53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6019.53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6019.53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6019.53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86093.299999999988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79670.48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6422.82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13877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Delaj Buhin</cp:lastModifiedBy>
  <cp:lastPrinted>2026-02-02T09:58:53Z</cp:lastPrinted>
  <dcterms:created xsi:type="dcterms:W3CDTF">2022-04-01T05:14:30Z</dcterms:created>
  <dcterms:modified xsi:type="dcterms:W3CDTF">2026-02-02T10:06:10Z</dcterms:modified>
</cp:coreProperties>
</file>